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EJERCICIO 2024\REPORTES VARIOS\TRANSPARENCIA\4 TRIMESTRE 2024\Art 121 F VII C trim METAS\web COMISA\"/>
    </mc:Choice>
  </mc:AlternateContent>
  <xr:revisionPtr revIDLastSave="0" documentId="13_ncr:1_{6F0F19AB-2BB1-4C8A-93EF-15C7ED6A67E9}" xr6:coauthVersionLast="47" xr6:coauthVersionMax="47" xr10:uidLastSave="{00000000-0000-0000-0000-000000000000}"/>
  <bookViews>
    <workbookView xWindow="11307" yWindow="25" windowWidth="12622" windowHeight="12672" xr2:uid="{00000000-000D-0000-FFFF-FFFF00000000}"/>
  </bookViews>
  <sheets>
    <sheet name="Reporte de Formatos" sheetId="1" r:id="rId1"/>
  </sheets>
  <definedNames>
    <definedName name="_xlnm.Print_Area" localSheetId="0">'Reporte de Formatos'!$A$1:$O$14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H8" i="1"/>
  <c r="I11" i="1" l="1"/>
  <c r="I10" i="1"/>
  <c r="I9" i="1"/>
  <c r="I8" i="1"/>
  <c r="H10" i="1" l="1"/>
  <c r="I14" i="1"/>
  <c r="I13" i="1"/>
  <c r="I12" i="1"/>
  <c r="H12" i="1" l="1"/>
  <c r="H11" i="1"/>
</calcChain>
</file>

<file path=xl/sharedStrings.xml><?xml version="1.0" encoding="utf-8"?>
<sst xmlns="http://schemas.openxmlformats.org/spreadsheetml/2006/main" count="103" uniqueCount="59">
  <si>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</si>
  <si>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</si>
  <si>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</si>
  <si>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</si>
  <si>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</si>
  <si>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</si>
  <si>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</si>
  <si>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</si>
  <si>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</si>
  <si>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</si>
  <si>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</si>
  <si>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</si>
  <si>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</si>
  <si>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</si>
  <si>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</si>
  <si>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</si>
  <si>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</si>
  <si>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</si>
  <si>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</si>
  <si>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</si>
  <si>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</si>
  <si>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</si>
  <si>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</si>
  <si>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</si>
  <si>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</si>
  <si>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</si>
  <si>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</si>
  <si>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</si>
  <si>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</si>
  <si>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</si>
  <si>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</si>
  <si>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</si>
  <si>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</si>
  <si>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</si>
  <si>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</si>
  <si>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</si>
  <si>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</si>
  <si>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</si>
  <si>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</si>
  <si>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</si>
  <si>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</si>
  <si>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</si>
  <si>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</si>
  <si>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Estratégico</t>
  </si>
  <si>
    <t>Porcentaje</t>
  </si>
  <si>
    <t>111E077</t>
  </si>
  <si>
    <t>002N001</t>
  </si>
  <si>
    <t>Coordinación de Comercialización y Abastecimientos y Coordinación Operativa</t>
  </si>
  <si>
    <t>Coordinación de Administración y Finanzas</t>
  </si>
  <si>
    <t>Subjefe de Vigilancia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</si>
  <si>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</si>
  <si>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Los resultados del indicador se verifican en el Informe de Avance Trimestral enero-septiembre de 2024</t>
  </si>
  <si>
    <t>Se realizaron 9  actividades de difusión y promoción de programas de capacitación, lo que representa un avance del 82 por ciento de los 11 programados en el presente ejercicio fiscal.</t>
  </si>
  <si>
    <t>Se realizó un simulacros durante el tercer trimestre del ejercicio, lo que representa un avance del 50% por ciento de los 2 programados en el presente ejercicio fiscal.</t>
  </si>
  <si>
    <t>Se realizó una reunión informativa para la aplicación de protocolos de actuación a seguir en los simulacros durante el tercer trimestre del ejercicio, lo que representa un avance del 50% por ciento de los 2 programados en el presente ejercicio fiscal.</t>
  </si>
  <si>
    <t>Se realizaron 86,129,578 impresiones, lo que representa un avance del 32 por ciento de los  268,622,820 programados en el presente ejercicio fiscal,  consistentes en offset, formas continuas y hologramas, con la finalidad de eficientar los gastos administrativos.</t>
  </si>
  <si>
    <t>Se realizarón 18,783,402 impresiones, lo que representa un avance del 60 por ciento de los 31,293,904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</si>
  <si>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217 contratos con clientes, lo que representa un avance del 89 por ciento de los 245 programados en el presente ejercicio fiscal.</t>
  </si>
  <si>
    <t>Para los brigadistas multifuncionales se programó un curso en línea por parte de la ENAPROC del CENAPRED. Se recibieron 28 cursos de capacitación presencial por parte del personal de la SGIRCDMX en los temas de “Intermedio y Avanzado de Primeros Auxilios”; “Intermedio y Avanzado de Prevención, Combate y Extinción de Incendios”; “Intermedio y Avanzado de Comunicación y Evacuación” y “Grupo de Apoyo (GAE) y Apoyo Psicológico de Primer Contacto (APPC) en los cuales se capacitaron 35 brigadistas de Corporación Mexicana de Impresión, S.A. de C.V., donde recibierón 305 constancias.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</si>
</sst>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1" fontId="0" fillId="0" borderId="0" xfId="0" applyNumberFormat="1" applyAlignment="1">
      <alignment horizontal="center" vertical="center" wrapText="1"/>
    </xf>
    <xf numFmtId="0" fontId="0" fillId="0" borderId="0" xfId="0"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lignment vertical="center" wrapText="1"/>
    </xf>
    <xf numFmtId="9" fontId="0" fillId="0" borderId="0" xfId="1" applyFont="1" applyAlignment="1">
      <alignment vertical="center" wrapText="1"/>
    </xf>
    <xf numFmtId="9" fontId="0" fillId="0" borderId="0" xfId="1" applyFont="1" applyAlignment="1">
      <alignment horizontal="center" vertical="center" wrapText="1"/>
    </xf>
    <xf numFmtId="0" fontId="0" fillId="0" borderId="0" xfId="0" applyAlignment="1">
      <alignment horizontal="left" vertical="center" wrapText="1"/>
    </xf>
    <xf numFmtId="9" fontId="0" fillId="0" borderId="0" xfId="1" applyFont="1" applyFill="1" applyAlignment="1">
      <alignment horizontal="center" vertical="center" wrapText="1"/>
    </xf>
    <xf numFmtId="0" fontId="2" fillId="3"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topLeftCell="B2" zoomScale="55" zoomScaleNormal="55" workbookViewId="0">
      <selection activeCell="E9" sqref="E9"/>
    </sheetView>
  </sheetViews>
  <sheetFormatPr baseColWidth="10" defaultColWidth="9.109375" defaultRowHeight="15.05" x14ac:dyDescent="0.3"/>
  <cols>
    <col min="1" max="1" width="8" bestFit="1" customWidth="1"/>
    <col min="2" max="2" width="18.33203125" customWidth="1"/>
    <col min="3" max="3" width="17" customWidth="1"/>
    <col min="4" max="4" width="13.5546875" customWidth="1"/>
    <col min="5" max="5" width="13.109375" customWidth="1"/>
    <col min="6" max="6" width="11.33203125" customWidth="1"/>
    <col min="7" max="7" width="25.88671875" customWidth="1"/>
    <col min="8" max="8" width="14.5546875" customWidth="1"/>
    <col min="9" max="9" width="15.5546875" customWidth="1"/>
    <col min="10" max="10" width="49.5546875" customWidth="1"/>
    <col min="11" max="11" width="28.33203125" bestFit="1" customWidth="1"/>
    <col min="12" max="12" width="36" bestFit="1" customWidth="1"/>
    <col min="13" max="13" width="18" bestFit="1" customWidth="1"/>
    <col min="14" max="14" width="20.109375" bestFit="1" customWidth="1"/>
    <col min="15" max="16" width="55.88671875" customWidth="1"/>
  </cols>
  <sheetData>
    <row r="1" spans="1:16" hidden="1" x14ac:dyDescent="0.3">
      <c r="A1" t="s">
        <v>0</v>
      </c>
    </row>
    <row r="2" spans="1:16" x14ac:dyDescent="0.3">
      <c r="A2" s="18" t="s">
        <v>1</v>
      </c>
      <c r="B2" s="19"/>
      <c r="C2" s="19"/>
      <c r="D2" s="18" t="s">
        <v>2</v>
      </c>
      <c r="E2" s="19"/>
      <c r="F2" s="19"/>
      <c r="G2" s="18" t="s">
        <v>3</v>
      </c>
      <c r="H2" s="19"/>
      <c r="I2" s="19"/>
    </row>
    <row r="3" spans="1:16" x14ac:dyDescent="0.3">
      <c r="A3" s="20" t="s">
        <v>4</v>
      </c>
      <c r="B3" s="19"/>
      <c r="C3" s="19"/>
      <c r="D3" s="20" t="s">
        <v>5</v>
      </c>
      <c r="E3" s="19"/>
      <c r="F3" s="19"/>
      <c r="G3" s="20" t="s">
        <v>4</v>
      </c>
      <c r="H3" s="19"/>
      <c r="I3" s="19"/>
    </row>
    <row r="4" spans="1:16" hidden="1" x14ac:dyDescent="0.3">
      <c r="A4" t="s">
        <v>6</v>
      </c>
      <c r="B4" t="s">
        <v>7</v>
      </c>
      <c r="C4" t="s">
        <v>7</v>
      </c>
      <c r="D4" t="s">
        <v>8</v>
      </c>
      <c r="E4" t="s">
        <v>8</v>
      </c>
      <c r="F4" t="s">
        <v>8</v>
      </c>
      <c r="G4" t="s">
        <v>8</v>
      </c>
      <c r="H4" t="s">
        <v>8</v>
      </c>
      <c r="I4" t="s">
        <v>8</v>
      </c>
      <c r="J4" t="s">
        <v>8</v>
      </c>
      <c r="K4" t="s">
        <v>9</v>
      </c>
      <c r="L4" t="s">
        <v>9</v>
      </c>
      <c r="M4" t="s">
        <v>7</v>
      </c>
      <c r="N4" t="s">
        <v>10</v>
      </c>
      <c r="O4" t="s">
        <v>11</v>
      </c>
    </row>
    <row r="5" spans="1:16"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6" x14ac:dyDescent="0.3">
      <c r="A6" s="18" t="s">
        <v>27</v>
      </c>
      <c r="B6" s="19"/>
      <c r="C6" s="19"/>
      <c r="D6" s="19"/>
      <c r="E6" s="19"/>
      <c r="F6" s="19"/>
      <c r="G6" s="19"/>
      <c r="H6" s="19"/>
      <c r="I6" s="19"/>
      <c r="J6" s="19"/>
      <c r="K6" s="19"/>
      <c r="L6" s="19"/>
      <c r="M6" s="19"/>
      <c r="N6" s="19"/>
      <c r="O6" s="19"/>
    </row>
    <row r="7" spans="1:16" s="2" customFormat="1" ht="50.1" x14ac:dyDescent="0.3">
      <c r="A7" s="1" t="s">
        <v>28</v>
      </c>
      <c r="B7" s="1" t="s">
        <v>29</v>
      </c>
      <c r="C7" s="1" t="s">
        <v>30</v>
      </c>
      <c r="D7" s="1" t="s">
        <v>31</v>
      </c>
      <c r="E7" s="1" t="s">
        <v>32</v>
      </c>
      <c r="F7" s="1" t="s">
        <v>33</v>
      </c>
      <c r="G7" s="1" t="s">
        <v>34</v>
      </c>
      <c r="H7" s="1" t="s">
        <v>35</v>
      </c>
      <c r="I7" s="1" t="s">
        <v>36</v>
      </c>
      <c r="J7" s="1" t="s">
        <v>37</v>
      </c>
      <c r="K7" s="1" t="s">
        <v>38</v>
      </c>
      <c r="L7" s="1" t="s">
        <v>39</v>
      </c>
      <c r="M7" s="1" t="s">
        <v>40</v>
      </c>
      <c r="N7" s="15" t="s">
        <v>41</v>
      </c>
      <c r="O7" s="1" t="s">
        <v>42</v>
      </c>
    </row>
    <row r="8" spans="1:16" s="4" customFormat="1" ht="101.45" customHeight="1" x14ac:dyDescent="0.3">
      <c r="A8" s="4">
        <v>2024</v>
      </c>
      <c r="B8" s="5">
        <v>45566</v>
      </c>
      <c r="C8" s="5">
        <v>45657</v>
      </c>
      <c r="D8" s="6" t="s">
        <v>45</v>
      </c>
      <c r="E8" s="7" t="s">
        <v>43</v>
      </c>
      <c r="F8" s="7" t="s">
        <v>44</v>
      </c>
      <c r="G8" s="7" t="s">
        <v>51</v>
      </c>
      <c r="H8" s="14">
        <f>SUM(20966353/140636613)</f>
        <v>0.14908175440772312</v>
      </c>
      <c r="I8" s="14">
        <f>SUM(86129578/268622820)</f>
        <v>0.32063388359931594</v>
      </c>
      <c r="J8" s="8" t="s">
        <v>55</v>
      </c>
      <c r="K8" s="3" t="s">
        <v>47</v>
      </c>
      <c r="L8" s="3" t="s">
        <v>48</v>
      </c>
      <c r="N8" s="5">
        <v>45674</v>
      </c>
      <c r="O8" s="16" t="s">
        <v>50</v>
      </c>
      <c r="P8" s="10"/>
    </row>
    <row r="9" spans="1:16" s="4" customFormat="1" ht="150.44999999999999" customHeight="1" x14ac:dyDescent="0.3">
      <c r="A9" s="4">
        <v>2024</v>
      </c>
      <c r="B9" s="5">
        <v>45566</v>
      </c>
      <c r="C9" s="5">
        <v>45657</v>
      </c>
      <c r="D9" s="6" t="s">
        <v>45</v>
      </c>
      <c r="E9" s="7" t="s">
        <v>43</v>
      </c>
      <c r="F9" s="7" t="s">
        <v>44</v>
      </c>
      <c r="G9" s="7" t="s">
        <v>51</v>
      </c>
      <c r="H9" s="14">
        <f>SUM(553432/10930373)</f>
        <v>5.063248985190167E-2</v>
      </c>
      <c r="I9" s="14">
        <f>SUM(18783402/31293904)</f>
        <v>0.60022559026192446</v>
      </c>
      <c r="J9" s="9" t="s">
        <v>56</v>
      </c>
      <c r="K9" s="3" t="s">
        <v>47</v>
      </c>
      <c r="L9" s="3" t="s">
        <v>48</v>
      </c>
      <c r="N9" s="5">
        <v>45674</v>
      </c>
      <c r="O9" s="17"/>
      <c r="P9" s="10"/>
    </row>
    <row r="10" spans="1:16" s="4" customFormat="1" ht="67.8" customHeight="1" x14ac:dyDescent="0.3">
      <c r="A10" s="4">
        <v>2024</v>
      </c>
      <c r="B10" s="5">
        <v>45566</v>
      </c>
      <c r="C10" s="5">
        <v>45657</v>
      </c>
      <c r="D10" s="6" t="s">
        <v>45</v>
      </c>
      <c r="E10" s="7" t="s">
        <v>43</v>
      </c>
      <c r="F10" s="7" t="s">
        <v>44</v>
      </c>
      <c r="G10" s="7" t="s">
        <v>51</v>
      </c>
      <c r="H10" s="14">
        <f>SUM(124/124)</f>
        <v>1</v>
      </c>
      <c r="I10" s="14">
        <f>SUM(217/245)</f>
        <v>0.88571428571428568</v>
      </c>
      <c r="J10" s="9" t="s">
        <v>57</v>
      </c>
      <c r="K10" s="3" t="s">
        <v>47</v>
      </c>
      <c r="L10" s="3" t="s">
        <v>48</v>
      </c>
      <c r="N10" s="5">
        <v>45674</v>
      </c>
      <c r="O10" s="17"/>
      <c r="P10" s="10"/>
    </row>
    <row r="11" spans="1:16" s="4" customFormat="1" ht="249.85" customHeight="1" x14ac:dyDescent="0.3">
      <c r="A11" s="4">
        <v>2024</v>
      </c>
      <c r="B11" s="5">
        <v>45566</v>
      </c>
      <c r="C11" s="5">
        <v>45657</v>
      </c>
      <c r="D11" s="7" t="s">
        <v>46</v>
      </c>
      <c r="E11" s="7" t="s">
        <v>43</v>
      </c>
      <c r="F11" s="7" t="s">
        <v>44</v>
      </c>
      <c r="G11" s="7" t="s">
        <v>51</v>
      </c>
      <c r="H11" s="12">
        <f>SUM(9/9)</f>
        <v>1</v>
      </c>
      <c r="I11" s="12">
        <f>SUM(28/15)</f>
        <v>1.8666666666666667</v>
      </c>
      <c r="J11" s="13" t="s">
        <v>58</v>
      </c>
      <c r="K11" s="3" t="s">
        <v>49</v>
      </c>
      <c r="L11" s="3" t="s">
        <v>48</v>
      </c>
      <c r="N11" s="5">
        <v>45674</v>
      </c>
      <c r="O11" s="17"/>
      <c r="P11" s="11"/>
    </row>
    <row r="12" spans="1:16" s="4" customFormat="1" ht="83.9" customHeight="1" x14ac:dyDescent="0.3">
      <c r="A12" s="4">
        <v>2024</v>
      </c>
      <c r="B12" s="5">
        <v>45566</v>
      </c>
      <c r="C12" s="5">
        <v>45657</v>
      </c>
      <c r="D12" s="7" t="s">
        <v>46</v>
      </c>
      <c r="E12" s="7" t="s">
        <v>43</v>
      </c>
      <c r="F12" s="7" t="s">
        <v>44</v>
      </c>
      <c r="G12" s="7" t="s">
        <v>51</v>
      </c>
      <c r="H12" s="12">
        <f>SUM(2/2)</f>
        <v>1</v>
      </c>
      <c r="I12" s="12">
        <f>SUM(9/11)</f>
        <v>0.81818181818181823</v>
      </c>
      <c r="J12" s="13" t="s">
        <v>52</v>
      </c>
      <c r="K12" s="3" t="s">
        <v>49</v>
      </c>
      <c r="L12" s="3" t="s">
        <v>48</v>
      </c>
      <c r="N12" s="5">
        <v>45674</v>
      </c>
      <c r="O12" s="17"/>
      <c r="P12" s="11"/>
    </row>
    <row r="13" spans="1:16" s="4" customFormat="1" ht="75.150000000000006" customHeight="1" x14ac:dyDescent="0.3">
      <c r="A13" s="4">
        <v>2024</v>
      </c>
      <c r="B13" s="5">
        <v>45566</v>
      </c>
      <c r="C13" s="5">
        <v>45657</v>
      </c>
      <c r="D13" s="7" t="s">
        <v>46</v>
      </c>
      <c r="E13" s="7" t="s">
        <v>43</v>
      </c>
      <c r="F13" s="7" t="s">
        <v>44</v>
      </c>
      <c r="G13" s="7" t="s">
        <v>51</v>
      </c>
      <c r="H13" s="12">
        <v>0</v>
      </c>
      <c r="I13" s="12">
        <f>SUM(1/2)</f>
        <v>0.5</v>
      </c>
      <c r="J13" s="13" t="s">
        <v>53</v>
      </c>
      <c r="K13" s="3" t="s">
        <v>49</v>
      </c>
      <c r="L13" s="3" t="s">
        <v>48</v>
      </c>
      <c r="N13" s="5">
        <v>45674</v>
      </c>
      <c r="O13" s="17"/>
      <c r="P13" s="11"/>
    </row>
    <row r="14" spans="1:16" s="4" customFormat="1" ht="90.8" customHeight="1" x14ac:dyDescent="0.3">
      <c r="A14" s="4">
        <v>2024</v>
      </c>
      <c r="B14" s="5">
        <v>45566</v>
      </c>
      <c r="C14" s="5">
        <v>45657</v>
      </c>
      <c r="D14" s="7" t="s">
        <v>46</v>
      </c>
      <c r="E14" s="7" t="s">
        <v>43</v>
      </c>
      <c r="F14" s="7" t="s">
        <v>44</v>
      </c>
      <c r="G14" s="7" t="s">
        <v>51</v>
      </c>
      <c r="H14" s="12">
        <v>0</v>
      </c>
      <c r="I14" s="12">
        <f>SUM(1/2)</f>
        <v>0.5</v>
      </c>
      <c r="J14" s="13" t="s">
        <v>54</v>
      </c>
      <c r="K14" s="3" t="s">
        <v>49</v>
      </c>
      <c r="L14" s="3" t="s">
        <v>48</v>
      </c>
      <c r="N14" s="5">
        <v>45674</v>
      </c>
      <c r="O14" s="17"/>
      <c r="P14" s="11"/>
    </row>
  </sheetData>
  <mergeCells count="8">
    <mergeCell ref="O8:O14"/>
    <mergeCell ref="A6:O6"/>
    <mergeCell ref="A2:C2"/>
    <mergeCell ref="D2:F2"/>
    <mergeCell ref="G2:I2"/>
    <mergeCell ref="A3:C3"/>
    <mergeCell ref="D3:F3"/>
    <mergeCell ref="G3:I3"/>
  </mergeCells>
  <printOptions horizontalCentered="1"/>
  <pageMargins left="0.31496062992125984" right="0.31496062992125984"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2024-04-24T18:43:59Z</cp:lastPrinted>
  <dcterms:created xsi:type="dcterms:W3CDTF">2024-04-18T19:41:57Z</dcterms:created>
  <dcterms:modified xsi:type="dcterms:W3CDTF">2025-01-22T17:53:22Z</dcterms:modified>
</cp:coreProperties>
</file>