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Respaldo 22-04-19\archivos 2024\INFORMES 2024\PORTALES\4TO TRIMESTRE DEDISA 2024\PORTRANS\FR05_2024\"/>
    </mc:Choice>
  </mc:AlternateContent>
  <xr:revisionPtr revIDLastSave="0" documentId="13_ncr:1_{DD6D4551-0561-47CB-9C7A-6CA029D3E355}" xr6:coauthVersionLast="47" xr6:coauthVersionMax="47" xr10:uidLastSave="{00000000-0000-0000-0000-000000000000}"/>
  <bookViews>
    <workbookView xWindow="-120" yWindow="-120" windowWidth="29040" windowHeight="15720" activeTab="3" xr2:uid="{00000000-000D-0000-FFFF-FFFF00000000}"/>
  </bookViews>
  <sheets>
    <sheet name="PRIMER_TRIMESTRE_2024" sheetId="1" r:id="rId1"/>
    <sheet name="SEGUNDO_TRIMESTRE_2024" sheetId="2" r:id="rId2"/>
    <sheet name="TERCER_TRIMESTRE_2024" sheetId="3" r:id="rId3"/>
    <sheet name="CUARTO_TRIMESTRE_2024" sheetId="4" r:id="rId4"/>
  </sheets>
  <externalReferences>
    <externalReference r:id="rId5"/>
    <externalReference r:id="rId6"/>
  </externalReferences>
  <definedNames>
    <definedName name="Hidden_114">#REF!</definedName>
    <definedName name="Hidden_115">[1]Hidden_1!$A$1:$A$2</definedName>
    <definedName name="Hidden_116">[2]Hidden_1!$A$1:$A$2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4" i="4" l="1"/>
  <c r="L13" i="4"/>
  <c r="L12" i="4"/>
  <c r="L11" i="4"/>
  <c r="L10" i="4"/>
  <c r="L9" i="4"/>
  <c r="N21" i="3"/>
  <c r="L13" i="3"/>
  <c r="L12" i="3"/>
  <c r="L11" i="3"/>
  <c r="L10" i="3"/>
  <c r="L9" i="3"/>
  <c r="L13" i="2"/>
  <c r="L12" i="2"/>
  <c r="L10" i="2"/>
  <c r="L8" i="2"/>
  <c r="L13" i="1"/>
  <c r="L12" i="1"/>
  <c r="L11" i="1"/>
  <c r="L10" i="1"/>
  <c r="L9" i="1"/>
</calcChain>
</file>

<file path=xl/sharedStrings.xml><?xml version="1.0" encoding="utf-8"?>
<sst xmlns="http://schemas.openxmlformats.org/spreadsheetml/2006/main" count="572" uniqueCount="102">
  <si>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</si>
  <si>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</si>
  <si>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</si>
  <si>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</si>
  <si>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</si>
  <si>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</si>
  <si>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</si>
  <si>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</si>
  <si>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</si>
  <si>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</si>
  <si>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</si>
  <si>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</si>
  <si>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</si>
  <si>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</si>
  <si>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</si>
  <si>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</si>
  <si>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</si>
  <si>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</si>
  <si>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</si>
  <si>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</si>
  <si>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</si>
  <si>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</si>
  <si>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</si>
  <si>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</si>
  <si>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</si>
  <si>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</si>
  <si>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</si>
  <si>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</si>
  <si>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</si>
  <si>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</si>
  <si>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</si>
  <si>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</si>
  <si>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</si>
  <si>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</si>
  <si>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</si>
  <si>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</si>
  <si>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</si>
  <si>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</si>
  <si>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</si>
  <si>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</si>
  <si>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</si>
  <si>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</si>
  <si>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</si>
  <si>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</si>
  <si>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</si>
  <si>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</si>
  <si>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</si>
  <si>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</si>
  <si>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</si>
  <si>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</si>
  <si>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</si>
  <si>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</si>
  <si>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</si>
  <si>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</si>
  <si>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Plantear de manera clara y concreta el proyecto de capacitación para la PACDMX, estructurando los contenidos determinados en coherencia con los lineamientos técnico-pedagógicos establecidos en el Programa Rector de Profesionalización del Sistema Nacional de Seguridad Pública, en estricto apego a los niveles de formación establecidos en la Ley de Seguridad Pública de la Ciudad de México y en correlación directa con las necesidades específicas de la Corporación.</t>
  </si>
  <si>
    <t>Materiales Educativos</t>
  </si>
  <si>
    <t>Eficacia</t>
  </si>
  <si>
    <t>Planeación de Proyectos de Capacitación</t>
  </si>
  <si>
    <t>materiales de estudio realizados/materiales programados * 100</t>
  </si>
  <si>
    <t>mensual</t>
  </si>
  <si>
    <t>65</t>
  </si>
  <si>
    <t>Ninguna</t>
  </si>
  <si>
    <t>Jefatura de Unidad Departamental de Desarrollo Pedagógico</t>
  </si>
  <si>
    <t>Operación de los Programas Educativos en sus diferentes niveles, a través de una correcta programación, difusión, aplicación y control académico en apego a la normatividad establecida para el efecto; propiciando en el personal de la Corporación un óptimo desempeño operativo en sus funciones como Policía Auxiliar de la CDMX, con el propósito de alcanzar el desarrollo Profesional, Técnico, Científico, Físico, Humanístico y Cultural. Asimismo, coadyuvar con las líneas de acción de prevención del delito e impartición de justicia.</t>
  </si>
  <si>
    <t>Formación Policial</t>
  </si>
  <si>
    <t>Desempeño</t>
  </si>
  <si>
    <t>Operación de Programas Educativos</t>
  </si>
  <si>
    <t>capacitación policial realizada/capacitación policial programada *100</t>
  </si>
  <si>
    <t>Elementos Capacitados</t>
  </si>
  <si>
    <t>Jefatura de Unidad Departamental de Capacitación</t>
  </si>
  <si>
    <t>Fortalecer los procesos de capacitación sobre la igualdad entre mujeres y hombres, con el objetivo de acortar las brechas de desigualdad en nuestra Corporación respecto de su familia, trabajo, ámbito social y ciudadanía, así como ofrecer una vida libre de violencia.</t>
  </si>
  <si>
    <t>Programa de Sensibilización y Capacitación al Personal Operatívo y Administratívo de la PACDMX</t>
  </si>
  <si>
    <t>Estratégico</t>
  </si>
  <si>
    <t>Fortalecimiento de Procesos</t>
  </si>
  <si>
    <t>Programa de sensibilización realizado/Programa de sensibilización programado *100</t>
  </si>
  <si>
    <t>Elementos</t>
  </si>
  <si>
    <t>Regularización Académica Preparatoria</t>
  </si>
  <si>
    <t>Eficiencia</t>
  </si>
  <si>
    <t>Regulación de elementos de la PADCMX</t>
  </si>
  <si>
    <t>Elementos regularizados de preparatoria realizados/elementos regularizados de preparatoria programados *100</t>
  </si>
  <si>
    <t>Subdirección de Selección y Educación Policial</t>
  </si>
  <si>
    <t>Reclutar  y  seleccionar  personal  operativo para la Policía Auxiliar de la Ciudad de México, procurando que los elementos aceptados  cumplan con los requisitos para formar parte de la corporación, conforme a la normatividad aplicable.</t>
  </si>
  <si>
    <t>Reclutamiento y Selección de Personal Operativo</t>
  </si>
  <si>
    <t>Efectividad</t>
  </si>
  <si>
    <t>Reclutamiento y Selección de Personal Operatívo</t>
  </si>
  <si>
    <t>Reclutamiento realizado/Reclutamiento programado  *100</t>
  </si>
  <si>
    <t>Reclutamiento</t>
  </si>
  <si>
    <t>Jefatura de Unidad Departamental de Reclutamiento y Selección de Personal Operatívo</t>
  </si>
  <si>
    <t>Atender  en tiempo y forma,  las solicitudes de información Pública y coadyuvar a transparentar la gestión administrativa de la Corporación.</t>
  </si>
  <si>
    <t>Atención a Solicitudes de Información Pública</t>
  </si>
  <si>
    <t>Solicitudes</t>
  </si>
  <si>
    <t>Atención de solicitudes de información</t>
  </si>
  <si>
    <t>Solicitudes Atendidas/Solicitudes Recibidas *100</t>
  </si>
  <si>
    <t>Jefatura de Unidad Departamental de Comunicación Social y Transparencia</t>
  </si>
  <si>
    <t>Actualizar el Manual Administrativo conforme a lo establecido en la Normatividad en la Materia y las necesidades de la Corporación.</t>
  </si>
  <si>
    <t>Actualización del Manual Administratívo en Apartado de Procedimientos</t>
  </si>
  <si>
    <t>Documentos</t>
  </si>
  <si>
    <t>Actualización del Manual Administrativo</t>
  </si>
  <si>
    <t>Procedimientos realizados/Procedimientos programados *100</t>
  </si>
  <si>
    <t>Procedimientos</t>
  </si>
  <si>
    <t>Jefatura de Unidad Departamental de Organización</t>
  </si>
  <si>
    <t>Regularizar a los elementos de la Corporación, que aún no han iniciado o concluido su educación media superior, por medio de gestoría y asesoría a través de la Secretaría de Educación Pública, el Centro Nacional de Evaluación para la Educación Superior A.C. (CENEVAL), Bachillerato a Distancia de la Ciudad de México e Instituciones Académicas Privadas.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</si>
</sst>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b/>
      <sz val="11"/>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9" fontId="3"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0" fontId="3" fillId="0" borderId="0" xfId="0" applyFont="1" applyAlignment="1">
      <alignment horizontal="center" vertical="center"/>
    </xf>
    <xf numFmtId="9" fontId="3" fillId="0" borderId="0" xfId="0" applyNumberFormat="1" applyFont="1" applyAlignment="1">
      <alignment horizontal="center" vertical="center"/>
    </xf>
    <xf numFmtId="1" fontId="3" fillId="0" borderId="0" xfId="0" applyNumberFormat="1" applyFont="1" applyAlignment="1">
      <alignment horizontal="center" vertical="center" wrapText="1"/>
    </xf>
    <xf numFmtId="14" fontId="3" fillId="0" borderId="0" xfId="0" applyNumberFormat="1" applyFont="1" applyAlignment="1">
      <alignment horizontal="center" vertical="center" wrapText="1"/>
    </xf>
    <xf numFmtId="1" fontId="3" fillId="0" borderId="0" xfId="0" applyNumberFormat="1"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left" vertical="center"/>
    </xf>
    <xf numFmtId="3" fontId="3" fillId="0" borderId="0" xfId="0" applyNumberFormat="1" applyFont="1" applyAlignment="1">
      <alignment horizontal="center" vertical="center"/>
    </xf>
    <xf numFmtId="9" fontId="3" fillId="0" borderId="0" xfId="0" applyNumberFormat="1" applyFont="1" applyAlignment="1">
      <alignment horizontal="center" vertical="top"/>
    </xf>
    <xf numFmtId="0" fontId="3" fillId="0" borderId="0" xfId="0" applyFont="1" applyAlignment="1">
      <alignment horizontal="center" vertical="top"/>
    </xf>
    <xf numFmtId="0" fontId="3"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2" borderId="1" xfId="0" applyFont="1" applyFill="1" applyBorder="1" applyAlignment="1">
      <alignment horizontal="center"/>
    </xf>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c%20Alma\Downloads\A121Fr05_Indicadores-de-inter%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ic%20Alma\Downloads\A121Fr06_Indicadores-de-resul%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4"/>
  <sheetViews>
    <sheetView topLeftCell="A2" workbookViewId="0">
      <selection activeCell="D25" sqref="D25"/>
    </sheetView>
  </sheetViews>
  <sheetFormatPr baseColWidth="10" defaultColWidth="9.140625" defaultRowHeight="15" x14ac:dyDescent="0.25"/>
  <cols>
    <col min="1" max="1" width="10.140625"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16" t="s">
        <v>1</v>
      </c>
      <c r="B2" s="17"/>
      <c r="C2" s="17"/>
      <c r="D2" s="16" t="s">
        <v>2</v>
      </c>
      <c r="E2" s="17"/>
      <c r="F2" s="17"/>
      <c r="G2" s="16" t="s">
        <v>3</v>
      </c>
      <c r="H2" s="17"/>
      <c r="I2" s="17"/>
    </row>
    <row r="3" spans="1:19" x14ac:dyDescent="0.25">
      <c r="A3" s="18" t="s">
        <v>4</v>
      </c>
      <c r="B3" s="17"/>
      <c r="C3" s="17"/>
      <c r="D3" s="18" t="s">
        <v>5</v>
      </c>
      <c r="E3" s="17"/>
      <c r="F3" s="17"/>
      <c r="G3" s="18" t="s">
        <v>6</v>
      </c>
      <c r="H3" s="17"/>
      <c r="I3" s="17"/>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6" t="s">
        <v>32</v>
      </c>
      <c r="B6" s="17"/>
      <c r="C6" s="17"/>
      <c r="D6" s="17"/>
      <c r="E6" s="17"/>
      <c r="F6" s="17"/>
      <c r="G6" s="17"/>
      <c r="H6" s="17"/>
      <c r="I6" s="17"/>
      <c r="J6" s="17"/>
      <c r="K6" s="17"/>
      <c r="L6" s="17"/>
      <c r="M6" s="17"/>
      <c r="N6" s="17"/>
      <c r="O6" s="17"/>
      <c r="P6" s="17"/>
      <c r="Q6" s="17"/>
      <c r="R6" s="17"/>
      <c r="S6" s="17"/>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s="7">
        <v>2024</v>
      </c>
      <c r="B8" s="8">
        <v>45292</v>
      </c>
      <c r="C8" s="8">
        <v>45382</v>
      </c>
      <c r="D8" s="11" t="s">
        <v>54</v>
      </c>
      <c r="E8" s="11" t="s">
        <v>55</v>
      </c>
      <c r="F8" s="2" t="s">
        <v>56</v>
      </c>
      <c r="G8" s="11" t="s">
        <v>57</v>
      </c>
      <c r="H8" s="11" t="s">
        <v>58</v>
      </c>
      <c r="I8" s="5" t="s">
        <v>55</v>
      </c>
      <c r="J8" s="2" t="s">
        <v>59</v>
      </c>
      <c r="K8" s="2" t="s">
        <v>60</v>
      </c>
      <c r="L8" s="2">
        <v>14</v>
      </c>
      <c r="M8" s="2" t="s">
        <v>61</v>
      </c>
      <c r="N8" s="3">
        <v>0.21</v>
      </c>
      <c r="O8" s="2" t="s">
        <v>52</v>
      </c>
      <c r="P8" s="11" t="s">
        <v>62</v>
      </c>
      <c r="Q8" s="2" t="s">
        <v>62</v>
      </c>
      <c r="R8" s="8">
        <v>45382</v>
      </c>
    </row>
    <row r="9" spans="1:19" x14ac:dyDescent="0.25">
      <c r="A9" s="7">
        <v>2024</v>
      </c>
      <c r="B9" s="8">
        <v>45292</v>
      </c>
      <c r="C9" s="8">
        <v>45382</v>
      </c>
      <c r="D9" s="11" t="s">
        <v>63</v>
      </c>
      <c r="E9" s="11" t="s">
        <v>64</v>
      </c>
      <c r="F9" s="2" t="s">
        <v>65</v>
      </c>
      <c r="G9" s="11" t="s">
        <v>66</v>
      </c>
      <c r="H9" s="11" t="s">
        <v>67</v>
      </c>
      <c r="I9" s="5" t="s">
        <v>68</v>
      </c>
      <c r="J9" s="2" t="s">
        <v>59</v>
      </c>
      <c r="K9" s="4">
        <v>60000</v>
      </c>
      <c r="L9" s="4">
        <f>8500+16000+4500</f>
        <v>29000</v>
      </c>
      <c r="M9" s="2" t="s">
        <v>61</v>
      </c>
      <c r="N9" s="3">
        <v>0.55000000000000004</v>
      </c>
      <c r="O9" s="2" t="s">
        <v>52</v>
      </c>
      <c r="P9" s="11" t="s">
        <v>69</v>
      </c>
      <c r="Q9" s="2" t="s">
        <v>69</v>
      </c>
      <c r="R9" s="8">
        <v>45382</v>
      </c>
    </row>
    <row r="10" spans="1:19" x14ac:dyDescent="0.25">
      <c r="A10" s="7">
        <v>2024</v>
      </c>
      <c r="B10" s="8">
        <v>45292</v>
      </c>
      <c r="C10" s="8">
        <v>45382</v>
      </c>
      <c r="D10" s="11" t="s">
        <v>70</v>
      </c>
      <c r="E10" s="11" t="s">
        <v>71</v>
      </c>
      <c r="F10" s="2" t="s">
        <v>72</v>
      </c>
      <c r="G10" s="11" t="s">
        <v>73</v>
      </c>
      <c r="H10" s="11" t="s">
        <v>74</v>
      </c>
      <c r="I10" s="5" t="s">
        <v>75</v>
      </c>
      <c r="J10" s="2" t="s">
        <v>59</v>
      </c>
      <c r="K10" s="4">
        <v>12200</v>
      </c>
      <c r="L10" s="4">
        <f>16+200+1500</f>
        <v>1716</v>
      </c>
      <c r="M10" s="2" t="s">
        <v>61</v>
      </c>
      <c r="N10" s="3">
        <v>0.15</v>
      </c>
      <c r="O10" s="2" t="s">
        <v>52</v>
      </c>
      <c r="P10" s="11" t="s">
        <v>69</v>
      </c>
      <c r="Q10" s="2" t="s">
        <v>69</v>
      </c>
      <c r="R10" s="8">
        <v>45382</v>
      </c>
    </row>
    <row r="11" spans="1:19" x14ac:dyDescent="0.25">
      <c r="A11" s="7">
        <v>2024</v>
      </c>
      <c r="B11" s="8">
        <v>45292</v>
      </c>
      <c r="C11" s="8">
        <v>45382</v>
      </c>
      <c r="D11" s="11" t="s">
        <v>101</v>
      </c>
      <c r="E11" s="11" t="s">
        <v>76</v>
      </c>
      <c r="F11" s="2" t="s">
        <v>77</v>
      </c>
      <c r="G11" s="11" t="s">
        <v>78</v>
      </c>
      <c r="H11" s="11" t="s">
        <v>79</v>
      </c>
      <c r="I11" s="5" t="s">
        <v>75</v>
      </c>
      <c r="J11" s="2" t="s">
        <v>59</v>
      </c>
      <c r="K11" s="4">
        <v>432</v>
      </c>
      <c r="L11" s="2">
        <f>18+24+40</f>
        <v>82</v>
      </c>
      <c r="M11" s="2" t="s">
        <v>61</v>
      </c>
      <c r="N11" s="3">
        <v>0.18</v>
      </c>
      <c r="O11" s="2" t="s">
        <v>53</v>
      </c>
      <c r="P11" s="11" t="s">
        <v>80</v>
      </c>
      <c r="Q11" s="2" t="s">
        <v>80</v>
      </c>
      <c r="R11" s="8">
        <v>45382</v>
      </c>
    </row>
    <row r="12" spans="1:19" x14ac:dyDescent="0.25">
      <c r="A12" s="9">
        <v>2024</v>
      </c>
      <c r="B12" s="10">
        <v>45292</v>
      </c>
      <c r="C12" s="10">
        <v>45382</v>
      </c>
      <c r="D12" s="11" t="s">
        <v>81</v>
      </c>
      <c r="E12" s="11" t="s">
        <v>82</v>
      </c>
      <c r="F12" s="5" t="s">
        <v>83</v>
      </c>
      <c r="G12" s="11" t="s">
        <v>84</v>
      </c>
      <c r="H12" s="11" t="s">
        <v>85</v>
      </c>
      <c r="I12" s="5" t="s">
        <v>86</v>
      </c>
      <c r="J12" s="5" t="s">
        <v>59</v>
      </c>
      <c r="K12" s="12">
        <v>5000</v>
      </c>
      <c r="L12" s="12">
        <f>400+420+420</f>
        <v>1240</v>
      </c>
      <c r="M12" s="5" t="s">
        <v>61</v>
      </c>
      <c r="N12" s="6">
        <v>0.15</v>
      </c>
      <c r="O12" s="2" t="s">
        <v>53</v>
      </c>
      <c r="P12" s="11" t="s">
        <v>87</v>
      </c>
      <c r="Q12" s="5" t="s">
        <v>87</v>
      </c>
      <c r="R12" s="10">
        <v>45382</v>
      </c>
    </row>
    <row r="13" spans="1:19" x14ac:dyDescent="0.25">
      <c r="A13" s="7">
        <v>2024</v>
      </c>
      <c r="B13" s="8">
        <v>45292</v>
      </c>
      <c r="C13" s="8">
        <v>45382</v>
      </c>
      <c r="D13" s="11" t="s">
        <v>88</v>
      </c>
      <c r="E13" s="11" t="s">
        <v>89</v>
      </c>
      <c r="F13" s="2" t="s">
        <v>90</v>
      </c>
      <c r="G13" s="11" t="s">
        <v>91</v>
      </c>
      <c r="H13" s="11" t="s">
        <v>92</v>
      </c>
      <c r="I13" s="5" t="s">
        <v>90</v>
      </c>
      <c r="J13" s="2" t="s">
        <v>59</v>
      </c>
      <c r="K13" s="4">
        <v>1350</v>
      </c>
      <c r="L13" s="2">
        <f>90+100+110</f>
        <v>300</v>
      </c>
      <c r="M13" s="2" t="s">
        <v>61</v>
      </c>
      <c r="N13" s="3">
        <v>0.34</v>
      </c>
      <c r="O13" s="2" t="s">
        <v>52</v>
      </c>
      <c r="P13" s="11" t="s">
        <v>93</v>
      </c>
      <c r="Q13" s="2" t="s">
        <v>93</v>
      </c>
      <c r="R13" s="8">
        <v>45382</v>
      </c>
    </row>
    <row r="14" spans="1:19" x14ac:dyDescent="0.25">
      <c r="A14" s="7">
        <v>2024</v>
      </c>
      <c r="B14" s="8">
        <v>45292</v>
      </c>
      <c r="C14" s="8">
        <v>45382</v>
      </c>
      <c r="D14" s="11" t="s">
        <v>94</v>
      </c>
      <c r="E14" s="11" t="s">
        <v>95</v>
      </c>
      <c r="F14" s="2" t="s">
        <v>96</v>
      </c>
      <c r="G14" s="11" t="s">
        <v>97</v>
      </c>
      <c r="H14" s="11" t="s">
        <v>98</v>
      </c>
      <c r="I14" s="5" t="s">
        <v>99</v>
      </c>
      <c r="J14" s="2" t="s">
        <v>59</v>
      </c>
      <c r="K14" s="4">
        <v>50</v>
      </c>
      <c r="L14" s="2">
        <v>12</v>
      </c>
      <c r="M14" s="2" t="s">
        <v>61</v>
      </c>
      <c r="N14" s="3">
        <v>0.24</v>
      </c>
      <c r="O14" s="2" t="s">
        <v>52</v>
      </c>
      <c r="P14" s="11" t="s">
        <v>100</v>
      </c>
      <c r="Q14" s="2" t="s">
        <v>100</v>
      </c>
      <c r="R14" s="8">
        <v>45382</v>
      </c>
    </row>
  </sheetData>
  <mergeCells count="7">
    <mergeCell ref="A6:S6"/>
    <mergeCell ref="A2:C2"/>
    <mergeCell ref="D2:F2"/>
    <mergeCell ref="G2:I2"/>
    <mergeCell ref="A3:C3"/>
    <mergeCell ref="D3:F3"/>
    <mergeCell ref="G3:I3"/>
  </mergeCells>
  <dataValidations count="2">
    <dataValidation type="list" allowBlank="1" showErrorMessage="1" sqref="O15:O199" xr:uid="{00000000-0002-0000-0000-000000000000}">
      <formula1>Hidden_114</formula1>
    </dataValidation>
    <dataValidation type="list" allowBlank="1" showErrorMessage="1" sqref="O8:O14" xr:uid="{102D242F-7CB3-4E43-B701-29C2F5FF0D74}">
      <formula1>Hidden_115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BD8EB-2938-4956-A222-F15D1C367061}">
  <dimension ref="A1:S14"/>
  <sheetViews>
    <sheetView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16" t="s">
        <v>1</v>
      </c>
      <c r="B2" s="17"/>
      <c r="C2" s="17"/>
      <c r="D2" s="16" t="s">
        <v>2</v>
      </c>
      <c r="E2" s="17"/>
      <c r="F2" s="17"/>
      <c r="G2" s="16" t="s">
        <v>3</v>
      </c>
      <c r="H2" s="17"/>
      <c r="I2" s="17"/>
    </row>
    <row r="3" spans="1:19" x14ac:dyDescent="0.25">
      <c r="A3" s="18" t="s">
        <v>4</v>
      </c>
      <c r="B3" s="17"/>
      <c r="C3" s="17"/>
      <c r="D3" s="18" t="s">
        <v>5</v>
      </c>
      <c r="E3" s="17"/>
      <c r="F3" s="17"/>
      <c r="G3" s="18" t="s">
        <v>6</v>
      </c>
      <c r="H3" s="17"/>
      <c r="I3" s="17"/>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6" t="s">
        <v>32</v>
      </c>
      <c r="B6" s="17"/>
      <c r="C6" s="17"/>
      <c r="D6" s="17"/>
      <c r="E6" s="17"/>
      <c r="F6" s="17"/>
      <c r="G6" s="17"/>
      <c r="H6" s="17"/>
      <c r="I6" s="17"/>
      <c r="J6" s="17"/>
      <c r="K6" s="17"/>
      <c r="L6" s="17"/>
      <c r="M6" s="17"/>
      <c r="N6" s="17"/>
      <c r="O6" s="17"/>
      <c r="P6" s="17"/>
      <c r="Q6" s="17"/>
      <c r="R6" s="17"/>
      <c r="S6" s="17"/>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s="7">
        <v>2024</v>
      </c>
      <c r="B8" s="8">
        <v>45383</v>
      </c>
      <c r="C8" s="8">
        <v>45473</v>
      </c>
      <c r="D8" s="11" t="s">
        <v>54</v>
      </c>
      <c r="E8" s="11" t="s">
        <v>55</v>
      </c>
      <c r="F8" s="2" t="s">
        <v>56</v>
      </c>
      <c r="G8" s="11" t="s">
        <v>57</v>
      </c>
      <c r="H8" s="11" t="s">
        <v>58</v>
      </c>
      <c r="I8" s="5" t="s">
        <v>55</v>
      </c>
      <c r="J8" s="2" t="s">
        <v>59</v>
      </c>
      <c r="K8" s="2" t="s">
        <v>60</v>
      </c>
      <c r="L8" s="2">
        <f>6+7+6</f>
        <v>19</v>
      </c>
      <c r="M8" s="2" t="s">
        <v>61</v>
      </c>
      <c r="N8" s="13">
        <v>0.28999999999999998</v>
      </c>
      <c r="O8" s="14" t="s">
        <v>52</v>
      </c>
      <c r="P8" s="11" t="s">
        <v>62</v>
      </c>
      <c r="Q8" s="2" t="s">
        <v>62</v>
      </c>
      <c r="R8" s="8">
        <v>45473</v>
      </c>
    </row>
    <row r="9" spans="1:19" x14ac:dyDescent="0.25">
      <c r="A9" s="7">
        <v>2024</v>
      </c>
      <c r="B9" s="8">
        <v>45383</v>
      </c>
      <c r="C9" s="8">
        <v>45473</v>
      </c>
      <c r="D9" s="11" t="s">
        <v>63</v>
      </c>
      <c r="E9" s="11" t="s">
        <v>64</v>
      </c>
      <c r="F9" s="2" t="s">
        <v>65</v>
      </c>
      <c r="G9" s="11" t="s">
        <v>66</v>
      </c>
      <c r="H9" s="11" t="s">
        <v>67</v>
      </c>
      <c r="I9" s="5" t="s">
        <v>68</v>
      </c>
      <c r="J9" s="2" t="s">
        <v>59</v>
      </c>
      <c r="K9" s="4">
        <v>60000</v>
      </c>
      <c r="L9" s="4">
        <v>12000</v>
      </c>
      <c r="M9" s="2" t="s">
        <v>61</v>
      </c>
      <c r="N9" s="13">
        <v>0.2</v>
      </c>
      <c r="O9" s="14" t="s">
        <v>53</v>
      </c>
      <c r="P9" s="11" t="s">
        <v>69</v>
      </c>
      <c r="Q9" s="2" t="s">
        <v>69</v>
      </c>
      <c r="R9" s="8">
        <v>45473</v>
      </c>
    </row>
    <row r="10" spans="1:19" x14ac:dyDescent="0.25">
      <c r="A10" s="7">
        <v>2024</v>
      </c>
      <c r="B10" s="8">
        <v>45383</v>
      </c>
      <c r="C10" s="8">
        <v>45473</v>
      </c>
      <c r="D10" s="11" t="s">
        <v>70</v>
      </c>
      <c r="E10" s="11" t="s">
        <v>71</v>
      </c>
      <c r="F10" s="2" t="s">
        <v>72</v>
      </c>
      <c r="G10" s="11" t="s">
        <v>73</v>
      </c>
      <c r="H10" s="11" t="s">
        <v>74</v>
      </c>
      <c r="I10" s="5" t="s">
        <v>75</v>
      </c>
      <c r="J10" s="2" t="s">
        <v>59</v>
      </c>
      <c r="K10" s="4">
        <v>12200</v>
      </c>
      <c r="L10" s="4">
        <f>1500+1200+1200</f>
        <v>3900</v>
      </c>
      <c r="M10" s="2" t="s">
        <v>61</v>
      </c>
      <c r="N10" s="13">
        <v>0.45</v>
      </c>
      <c r="O10" s="14" t="s">
        <v>52</v>
      </c>
      <c r="P10" s="11" t="s">
        <v>69</v>
      </c>
      <c r="Q10" s="2" t="s">
        <v>69</v>
      </c>
      <c r="R10" s="8">
        <v>45473</v>
      </c>
    </row>
    <row r="11" spans="1:19" x14ac:dyDescent="0.25">
      <c r="A11" s="7">
        <v>2024</v>
      </c>
      <c r="B11" s="8">
        <v>45383</v>
      </c>
      <c r="C11" s="8">
        <v>45473</v>
      </c>
      <c r="D11" s="11" t="s">
        <v>101</v>
      </c>
      <c r="E11" s="11" t="s">
        <v>76</v>
      </c>
      <c r="F11" s="2" t="s">
        <v>77</v>
      </c>
      <c r="G11" s="11" t="s">
        <v>78</v>
      </c>
      <c r="H11" s="11" t="s">
        <v>79</v>
      </c>
      <c r="I11" s="5" t="s">
        <v>75</v>
      </c>
      <c r="J11" s="2" t="s">
        <v>59</v>
      </c>
      <c r="K11" s="4">
        <v>432</v>
      </c>
      <c r="L11" s="2">
        <v>120</v>
      </c>
      <c r="M11" s="2" t="s">
        <v>61</v>
      </c>
      <c r="N11" s="13">
        <v>0.2</v>
      </c>
      <c r="O11" s="14" t="s">
        <v>53</v>
      </c>
      <c r="P11" s="11" t="s">
        <v>80</v>
      </c>
      <c r="Q11" s="2" t="s">
        <v>80</v>
      </c>
      <c r="R11" s="8">
        <v>45473</v>
      </c>
    </row>
    <row r="12" spans="1:19" x14ac:dyDescent="0.25">
      <c r="A12" s="9">
        <v>2024</v>
      </c>
      <c r="B12" s="8">
        <v>45383</v>
      </c>
      <c r="C12" s="8">
        <v>45473</v>
      </c>
      <c r="D12" s="11" t="s">
        <v>81</v>
      </c>
      <c r="E12" s="11" t="s">
        <v>82</v>
      </c>
      <c r="F12" s="5" t="s">
        <v>83</v>
      </c>
      <c r="G12" s="11" t="s">
        <v>84</v>
      </c>
      <c r="H12" s="11" t="s">
        <v>85</v>
      </c>
      <c r="I12" s="5" t="s">
        <v>86</v>
      </c>
      <c r="J12" s="5" t="s">
        <v>59</v>
      </c>
      <c r="K12" s="12">
        <v>5000</v>
      </c>
      <c r="L12" s="12">
        <f>420*3</f>
        <v>1260</v>
      </c>
      <c r="M12" s="5" t="s">
        <v>61</v>
      </c>
      <c r="N12" s="13">
        <v>0.09</v>
      </c>
      <c r="O12" s="14" t="s">
        <v>53</v>
      </c>
      <c r="P12" s="11" t="s">
        <v>87</v>
      </c>
      <c r="Q12" s="5" t="s">
        <v>87</v>
      </c>
      <c r="R12" s="8">
        <v>45473</v>
      </c>
    </row>
    <row r="13" spans="1:19" x14ac:dyDescent="0.25">
      <c r="A13" s="7">
        <v>2024</v>
      </c>
      <c r="B13" s="8">
        <v>45383</v>
      </c>
      <c r="C13" s="8">
        <v>45473</v>
      </c>
      <c r="D13" s="11" t="s">
        <v>88</v>
      </c>
      <c r="E13" s="11" t="s">
        <v>89</v>
      </c>
      <c r="F13" s="2" t="s">
        <v>90</v>
      </c>
      <c r="G13" s="11" t="s">
        <v>91</v>
      </c>
      <c r="H13" s="11" t="s">
        <v>92</v>
      </c>
      <c r="I13" s="5" t="s">
        <v>90</v>
      </c>
      <c r="J13" s="2" t="s">
        <v>59</v>
      </c>
      <c r="K13" s="4">
        <v>1350</v>
      </c>
      <c r="L13" s="2">
        <f>110+100+110</f>
        <v>320</v>
      </c>
      <c r="M13" s="2" t="s">
        <v>61</v>
      </c>
      <c r="N13" s="13">
        <v>0.32</v>
      </c>
      <c r="O13" s="14" t="s">
        <v>52</v>
      </c>
      <c r="P13" s="11" t="s">
        <v>93</v>
      </c>
      <c r="Q13" s="2" t="s">
        <v>93</v>
      </c>
      <c r="R13" s="8">
        <v>45473</v>
      </c>
    </row>
    <row r="14" spans="1:19" x14ac:dyDescent="0.25">
      <c r="A14" s="7">
        <v>2024</v>
      </c>
      <c r="B14" s="8">
        <v>45383</v>
      </c>
      <c r="C14" s="8">
        <v>45473</v>
      </c>
      <c r="D14" s="11" t="s">
        <v>94</v>
      </c>
      <c r="E14" s="11" t="s">
        <v>95</v>
      </c>
      <c r="F14" s="2" t="s">
        <v>96</v>
      </c>
      <c r="G14" s="11" t="s">
        <v>97</v>
      </c>
      <c r="H14" s="11" t="s">
        <v>98</v>
      </c>
      <c r="I14" s="5" t="s">
        <v>99</v>
      </c>
      <c r="J14" s="2" t="s">
        <v>59</v>
      </c>
      <c r="K14" s="4">
        <v>50</v>
      </c>
      <c r="L14" s="2">
        <v>12</v>
      </c>
      <c r="M14" s="2" t="s">
        <v>61</v>
      </c>
      <c r="N14" s="13">
        <v>0.24</v>
      </c>
      <c r="O14" s="14" t="s">
        <v>52</v>
      </c>
      <c r="P14" s="11" t="s">
        <v>100</v>
      </c>
      <c r="Q14" s="2" t="s">
        <v>100</v>
      </c>
      <c r="R14" s="8">
        <v>45473</v>
      </c>
    </row>
  </sheetData>
  <mergeCells count="7">
    <mergeCell ref="A6:S6"/>
    <mergeCell ref="A2:C2"/>
    <mergeCell ref="D2:F2"/>
    <mergeCell ref="G2:I2"/>
    <mergeCell ref="A3:C3"/>
    <mergeCell ref="D3:F3"/>
    <mergeCell ref="G3:I3"/>
  </mergeCells>
  <dataValidations count="2">
    <dataValidation type="list" allowBlank="1" showErrorMessage="1" sqref="O15 O23:O199" xr:uid="{678D90E0-DC61-41E6-A4D6-CA73F9F4ED10}">
      <formula1>Hidden_114</formula1>
    </dataValidation>
    <dataValidation type="list" allowBlank="1" showErrorMessage="1" sqref="O8:O14" xr:uid="{3A072720-DB19-443C-B3C1-980342B499CA}">
      <formula1>Hidden_116</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F0448-0E18-4EF1-91E5-D05BCC4EC06B}">
  <dimension ref="A1:S21"/>
  <sheetViews>
    <sheetView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19" t="s">
        <v>1</v>
      </c>
      <c r="B2" s="17"/>
      <c r="C2" s="17"/>
      <c r="D2" s="19" t="s">
        <v>2</v>
      </c>
      <c r="E2" s="17"/>
      <c r="F2" s="17"/>
      <c r="G2" s="19" t="s">
        <v>3</v>
      </c>
      <c r="H2" s="17"/>
      <c r="I2" s="17"/>
    </row>
    <row r="3" spans="1:19" x14ac:dyDescent="0.25">
      <c r="A3" s="20" t="s">
        <v>4</v>
      </c>
      <c r="B3" s="17"/>
      <c r="C3" s="17"/>
      <c r="D3" s="20" t="s">
        <v>5</v>
      </c>
      <c r="E3" s="17"/>
      <c r="F3" s="17"/>
      <c r="G3" s="20" t="s">
        <v>6</v>
      </c>
      <c r="H3" s="17"/>
      <c r="I3" s="17"/>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9" t="s">
        <v>32</v>
      </c>
      <c r="B6" s="17"/>
      <c r="C6" s="17"/>
      <c r="D6" s="17"/>
      <c r="E6" s="17"/>
      <c r="F6" s="17"/>
      <c r="G6" s="17"/>
      <c r="H6" s="17"/>
      <c r="I6" s="17"/>
      <c r="J6" s="17"/>
      <c r="K6" s="17"/>
      <c r="L6" s="17"/>
      <c r="M6" s="17"/>
      <c r="N6" s="17"/>
      <c r="O6" s="17"/>
      <c r="P6" s="17"/>
      <c r="Q6" s="17"/>
      <c r="R6" s="17"/>
      <c r="S6" s="17"/>
    </row>
    <row r="7" spans="1:19" ht="26.25" x14ac:dyDescent="0.25">
      <c r="A7" s="15" t="s">
        <v>33</v>
      </c>
      <c r="B7" s="15" t="s">
        <v>34</v>
      </c>
      <c r="C7" s="15" t="s">
        <v>35</v>
      </c>
      <c r="D7" s="15" t="s">
        <v>36</v>
      </c>
      <c r="E7" s="15" t="s">
        <v>37</v>
      </c>
      <c r="F7" s="15" t="s">
        <v>38</v>
      </c>
      <c r="G7" s="15" t="s">
        <v>39</v>
      </c>
      <c r="H7" s="15" t="s">
        <v>40</v>
      </c>
      <c r="I7" s="15" t="s">
        <v>41</v>
      </c>
      <c r="J7" s="15" t="s">
        <v>42</v>
      </c>
      <c r="K7" s="15" t="s">
        <v>43</v>
      </c>
      <c r="L7" s="15" t="s">
        <v>44</v>
      </c>
      <c r="M7" s="15" t="s">
        <v>45</v>
      </c>
      <c r="N7" s="15" t="s">
        <v>46</v>
      </c>
      <c r="O7" s="15" t="s">
        <v>47</v>
      </c>
      <c r="P7" s="15" t="s">
        <v>48</v>
      </c>
      <c r="Q7" s="15" t="s">
        <v>49</v>
      </c>
      <c r="R7" s="15" t="s">
        <v>50</v>
      </c>
      <c r="S7" s="15" t="s">
        <v>51</v>
      </c>
    </row>
    <row r="8" spans="1:19" x14ac:dyDescent="0.25">
      <c r="A8" s="7">
        <v>2024</v>
      </c>
      <c r="B8" s="8">
        <v>45474</v>
      </c>
      <c r="C8" s="8">
        <v>45565</v>
      </c>
      <c r="D8" s="11" t="s">
        <v>54</v>
      </c>
      <c r="E8" s="11" t="s">
        <v>55</v>
      </c>
      <c r="F8" s="2" t="s">
        <v>56</v>
      </c>
      <c r="G8" s="11" t="s">
        <v>57</v>
      </c>
      <c r="H8" s="11" t="s">
        <v>58</v>
      </c>
      <c r="I8" s="5" t="s">
        <v>55</v>
      </c>
      <c r="J8" s="2" t="s">
        <v>59</v>
      </c>
      <c r="K8" s="2" t="s">
        <v>60</v>
      </c>
      <c r="L8" s="2">
        <v>18</v>
      </c>
      <c r="M8" s="2" t="s">
        <v>61</v>
      </c>
      <c r="N8" s="13">
        <v>0.28000000000000003</v>
      </c>
      <c r="O8" s="14" t="s">
        <v>52</v>
      </c>
      <c r="P8" s="11" t="s">
        <v>62</v>
      </c>
      <c r="Q8" s="2" t="s">
        <v>62</v>
      </c>
      <c r="R8" s="8">
        <v>45565</v>
      </c>
    </row>
    <row r="9" spans="1:19" x14ac:dyDescent="0.25">
      <c r="A9" s="7">
        <v>2024</v>
      </c>
      <c r="B9" s="8">
        <v>45474</v>
      </c>
      <c r="C9" s="8">
        <v>45565</v>
      </c>
      <c r="D9" s="11" t="s">
        <v>63</v>
      </c>
      <c r="E9" s="11" t="s">
        <v>64</v>
      </c>
      <c r="F9" s="2" t="s">
        <v>65</v>
      </c>
      <c r="G9" s="11" t="s">
        <v>66</v>
      </c>
      <c r="H9" s="11" t="s">
        <v>67</v>
      </c>
      <c r="I9" s="5" t="s">
        <v>68</v>
      </c>
      <c r="J9" s="2" t="s">
        <v>59</v>
      </c>
      <c r="K9" s="4">
        <v>60000</v>
      </c>
      <c r="L9" s="4">
        <f>4000+3500+3500</f>
        <v>11000</v>
      </c>
      <c r="M9" s="2" t="s">
        <v>61</v>
      </c>
      <c r="N9" s="13">
        <v>0.22</v>
      </c>
      <c r="O9" s="14" t="s">
        <v>52</v>
      </c>
      <c r="P9" s="11" t="s">
        <v>69</v>
      </c>
      <c r="Q9" s="2" t="s">
        <v>69</v>
      </c>
      <c r="R9" s="8">
        <v>45565</v>
      </c>
    </row>
    <row r="10" spans="1:19" x14ac:dyDescent="0.25">
      <c r="A10" s="7">
        <v>2024</v>
      </c>
      <c r="B10" s="8">
        <v>45474</v>
      </c>
      <c r="C10" s="8">
        <v>45565</v>
      </c>
      <c r="D10" s="11" t="s">
        <v>70</v>
      </c>
      <c r="E10" s="11" t="s">
        <v>71</v>
      </c>
      <c r="F10" s="2" t="s">
        <v>72</v>
      </c>
      <c r="G10" s="11" t="s">
        <v>73</v>
      </c>
      <c r="H10" s="11" t="s">
        <v>74</v>
      </c>
      <c r="I10" s="5" t="s">
        <v>75</v>
      </c>
      <c r="J10" s="2" t="s">
        <v>59</v>
      </c>
      <c r="K10" s="4">
        <v>12200</v>
      </c>
      <c r="L10" s="4">
        <f>1250+1250+1000</f>
        <v>3500</v>
      </c>
      <c r="M10" s="2" t="s">
        <v>61</v>
      </c>
      <c r="N10" s="13">
        <v>0.51</v>
      </c>
      <c r="O10" s="14" t="s">
        <v>52</v>
      </c>
      <c r="P10" s="11" t="s">
        <v>69</v>
      </c>
      <c r="Q10" s="2" t="s">
        <v>69</v>
      </c>
      <c r="R10" s="8">
        <v>45565</v>
      </c>
    </row>
    <row r="11" spans="1:19" x14ac:dyDescent="0.25">
      <c r="A11" s="7">
        <v>2024</v>
      </c>
      <c r="B11" s="8">
        <v>45474</v>
      </c>
      <c r="C11" s="8">
        <v>45565</v>
      </c>
      <c r="D11" s="11" t="s">
        <v>101</v>
      </c>
      <c r="E11" s="11" t="s">
        <v>76</v>
      </c>
      <c r="F11" s="2" t="s">
        <v>77</v>
      </c>
      <c r="G11" s="11" t="s">
        <v>78</v>
      </c>
      <c r="H11" s="11" t="s">
        <v>79</v>
      </c>
      <c r="I11" s="5" t="s">
        <v>75</v>
      </c>
      <c r="J11" s="2" t="s">
        <v>59</v>
      </c>
      <c r="K11" s="4">
        <v>432</v>
      </c>
      <c r="L11" s="2">
        <f>40+40+40</f>
        <v>120</v>
      </c>
      <c r="M11" s="2" t="s">
        <v>61</v>
      </c>
      <c r="N11" s="13">
        <v>0.11</v>
      </c>
      <c r="O11" s="14" t="s">
        <v>53</v>
      </c>
      <c r="P11" s="11" t="s">
        <v>80</v>
      </c>
      <c r="Q11" s="2" t="s">
        <v>80</v>
      </c>
      <c r="R11" s="8">
        <v>45565</v>
      </c>
    </row>
    <row r="12" spans="1:19" x14ac:dyDescent="0.25">
      <c r="A12" s="9">
        <v>2024</v>
      </c>
      <c r="B12" s="8">
        <v>45474</v>
      </c>
      <c r="C12" s="8">
        <v>45565</v>
      </c>
      <c r="D12" s="11" t="s">
        <v>81</v>
      </c>
      <c r="E12" s="11" t="s">
        <v>82</v>
      </c>
      <c r="F12" s="5" t="s">
        <v>83</v>
      </c>
      <c r="G12" s="11" t="s">
        <v>84</v>
      </c>
      <c r="H12" s="11" t="s">
        <v>85</v>
      </c>
      <c r="I12" s="5" t="s">
        <v>86</v>
      </c>
      <c r="J12" s="5" t="s">
        <v>59</v>
      </c>
      <c r="K12" s="12">
        <v>5000</v>
      </c>
      <c r="L12" s="12">
        <f>420+420+420</f>
        <v>1260</v>
      </c>
      <c r="M12" s="5" t="s">
        <v>61</v>
      </c>
      <c r="N12" s="13">
        <v>0.06</v>
      </c>
      <c r="O12" s="14" t="s">
        <v>53</v>
      </c>
      <c r="P12" s="11" t="s">
        <v>87</v>
      </c>
      <c r="Q12" s="5" t="s">
        <v>87</v>
      </c>
      <c r="R12" s="8">
        <v>45565</v>
      </c>
    </row>
    <row r="13" spans="1:19" x14ac:dyDescent="0.25">
      <c r="A13" s="7">
        <v>2024</v>
      </c>
      <c r="B13" s="8">
        <v>45474</v>
      </c>
      <c r="C13" s="8">
        <v>45565</v>
      </c>
      <c r="D13" s="11" t="s">
        <v>88</v>
      </c>
      <c r="E13" s="11" t="s">
        <v>89</v>
      </c>
      <c r="F13" s="2" t="s">
        <v>90</v>
      </c>
      <c r="G13" s="11" t="s">
        <v>91</v>
      </c>
      <c r="H13" s="11" t="s">
        <v>92</v>
      </c>
      <c r="I13" s="5" t="s">
        <v>90</v>
      </c>
      <c r="J13" s="2" t="s">
        <v>59</v>
      </c>
      <c r="K13" s="4">
        <v>1350</v>
      </c>
      <c r="L13" s="2">
        <f>125+120+125</f>
        <v>370</v>
      </c>
      <c r="M13" s="2" t="s">
        <v>61</v>
      </c>
      <c r="N13" s="13">
        <v>0.3</v>
      </c>
      <c r="O13" s="14" t="s">
        <v>52</v>
      </c>
      <c r="P13" s="11" t="s">
        <v>93</v>
      </c>
      <c r="Q13" s="2" t="s">
        <v>93</v>
      </c>
      <c r="R13" s="8">
        <v>45565</v>
      </c>
    </row>
    <row r="14" spans="1:19" x14ac:dyDescent="0.25">
      <c r="A14" s="7">
        <v>2024</v>
      </c>
      <c r="B14" s="8">
        <v>45474</v>
      </c>
      <c r="C14" s="8">
        <v>45565</v>
      </c>
      <c r="D14" s="11" t="s">
        <v>94</v>
      </c>
      <c r="E14" s="11" t="s">
        <v>95</v>
      </c>
      <c r="F14" s="2" t="s">
        <v>96</v>
      </c>
      <c r="G14" s="11" t="s">
        <v>97</v>
      </c>
      <c r="H14" s="11" t="s">
        <v>98</v>
      </c>
      <c r="I14" s="5" t="s">
        <v>99</v>
      </c>
      <c r="J14" s="2" t="s">
        <v>59</v>
      </c>
      <c r="K14" s="4">
        <v>50</v>
      </c>
      <c r="L14" s="2">
        <v>13</v>
      </c>
      <c r="M14" s="2" t="s">
        <v>61</v>
      </c>
      <c r="N14" s="13">
        <v>0.26</v>
      </c>
      <c r="O14" s="14" t="s">
        <v>52</v>
      </c>
      <c r="P14" s="11" t="s">
        <v>100</v>
      </c>
      <c r="Q14" s="2" t="s">
        <v>100</v>
      </c>
      <c r="R14" s="8">
        <v>45565</v>
      </c>
    </row>
    <row r="21" spans="14:14" x14ac:dyDescent="0.25">
      <c r="N21">
        <f>25+12+14</f>
        <v>51</v>
      </c>
    </row>
  </sheetData>
  <mergeCells count="7">
    <mergeCell ref="A6:S6"/>
    <mergeCell ref="A2:C2"/>
    <mergeCell ref="D2:F2"/>
    <mergeCell ref="G2:I2"/>
    <mergeCell ref="A3:C3"/>
    <mergeCell ref="D3:F3"/>
    <mergeCell ref="G3:I3"/>
  </mergeCells>
  <dataValidations count="2">
    <dataValidation type="list" allowBlank="1" showErrorMessage="1" sqref="O8:O14" xr:uid="{388C9E66-A8B2-4144-86C3-9FBD7673B50A}">
      <formula1>Hidden_116</formula1>
    </dataValidation>
    <dataValidation type="list" allowBlank="1" showErrorMessage="1" sqref="O15:O199" xr:uid="{EAB56A19-A3AA-4178-9ABA-3CE2D6BAC059}">
      <formula1>Hidden_114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58551-0A03-4FAC-A6DD-B144A906B198}">
  <dimension ref="A1:S14"/>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16" t="s">
        <v>1</v>
      </c>
      <c r="B2" s="17"/>
      <c r="C2" s="17"/>
      <c r="D2" s="16" t="s">
        <v>2</v>
      </c>
      <c r="E2" s="17"/>
      <c r="F2" s="17"/>
      <c r="G2" s="16" t="s">
        <v>3</v>
      </c>
      <c r="H2" s="17"/>
      <c r="I2" s="17"/>
    </row>
    <row r="3" spans="1:19" x14ac:dyDescent="0.25">
      <c r="A3" s="18" t="s">
        <v>4</v>
      </c>
      <c r="B3" s="17"/>
      <c r="C3" s="17"/>
      <c r="D3" s="18" t="s">
        <v>5</v>
      </c>
      <c r="E3" s="17"/>
      <c r="F3" s="17"/>
      <c r="G3" s="18" t="s">
        <v>6</v>
      </c>
      <c r="H3" s="17"/>
      <c r="I3" s="17"/>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6" t="s">
        <v>32</v>
      </c>
      <c r="B6" s="17"/>
      <c r="C6" s="17"/>
      <c r="D6" s="17"/>
      <c r="E6" s="17"/>
      <c r="F6" s="17"/>
      <c r="G6" s="17"/>
      <c r="H6" s="17"/>
      <c r="I6" s="17"/>
      <c r="J6" s="17"/>
      <c r="K6" s="17"/>
      <c r="L6" s="17"/>
      <c r="M6" s="17"/>
      <c r="N6" s="17"/>
      <c r="O6" s="17"/>
      <c r="P6" s="17"/>
      <c r="Q6" s="17"/>
      <c r="R6" s="17"/>
      <c r="S6" s="17"/>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s="7">
        <v>2024</v>
      </c>
      <c r="B8" s="8">
        <v>45566</v>
      </c>
      <c r="C8" s="8">
        <v>45657</v>
      </c>
      <c r="D8" s="11" t="s">
        <v>54</v>
      </c>
      <c r="E8" s="11" t="s">
        <v>55</v>
      </c>
      <c r="F8" s="2" t="s">
        <v>56</v>
      </c>
      <c r="G8" s="11" t="s">
        <v>57</v>
      </c>
      <c r="H8" s="11" t="s">
        <v>58</v>
      </c>
      <c r="I8" s="5" t="s">
        <v>55</v>
      </c>
      <c r="J8" s="2" t="s">
        <v>59</v>
      </c>
      <c r="K8" s="2" t="s">
        <v>60</v>
      </c>
      <c r="L8" s="2">
        <v>14</v>
      </c>
      <c r="M8" s="2" t="s">
        <v>61</v>
      </c>
      <c r="N8" s="13">
        <v>0.22</v>
      </c>
      <c r="O8" s="14" t="s">
        <v>52</v>
      </c>
      <c r="P8" s="11" t="s">
        <v>62</v>
      </c>
      <c r="Q8" s="2" t="s">
        <v>62</v>
      </c>
      <c r="R8" s="8">
        <v>45657</v>
      </c>
    </row>
    <row r="9" spans="1:19" x14ac:dyDescent="0.25">
      <c r="A9" s="7">
        <v>2024</v>
      </c>
      <c r="B9" s="8">
        <v>45566</v>
      </c>
      <c r="C9" s="8">
        <v>45657</v>
      </c>
      <c r="D9" s="11" t="s">
        <v>63</v>
      </c>
      <c r="E9" s="11" t="s">
        <v>64</v>
      </c>
      <c r="F9" s="2" t="s">
        <v>65</v>
      </c>
      <c r="G9" s="11" t="s">
        <v>66</v>
      </c>
      <c r="H9" s="11" t="s">
        <v>67</v>
      </c>
      <c r="I9" s="5" t="s">
        <v>68</v>
      </c>
      <c r="J9" s="2" t="s">
        <v>59</v>
      </c>
      <c r="K9" s="4">
        <v>60000</v>
      </c>
      <c r="L9" s="4">
        <f>3500+3500+1000</f>
        <v>8000</v>
      </c>
      <c r="M9" s="2" t="s">
        <v>61</v>
      </c>
      <c r="N9" s="13">
        <v>0.15</v>
      </c>
      <c r="O9" s="14" t="s">
        <v>53</v>
      </c>
      <c r="P9" s="11" t="s">
        <v>69</v>
      </c>
      <c r="Q9" s="2" t="s">
        <v>69</v>
      </c>
      <c r="R9" s="8">
        <v>45657</v>
      </c>
    </row>
    <row r="10" spans="1:19" x14ac:dyDescent="0.25">
      <c r="A10" s="7">
        <v>2024</v>
      </c>
      <c r="B10" s="8">
        <v>45566</v>
      </c>
      <c r="C10" s="8">
        <v>45657</v>
      </c>
      <c r="D10" s="11" t="s">
        <v>70</v>
      </c>
      <c r="E10" s="11" t="s">
        <v>71</v>
      </c>
      <c r="F10" s="2" t="s">
        <v>72</v>
      </c>
      <c r="G10" s="11" t="s">
        <v>73</v>
      </c>
      <c r="H10" s="11" t="s">
        <v>74</v>
      </c>
      <c r="I10" s="5" t="s">
        <v>75</v>
      </c>
      <c r="J10" s="2" t="s">
        <v>59</v>
      </c>
      <c r="K10" s="4">
        <v>12200</v>
      </c>
      <c r="L10" s="4">
        <f>1400+1400+284</f>
        <v>3084</v>
      </c>
      <c r="M10" s="2" t="s">
        <v>61</v>
      </c>
      <c r="N10" s="13">
        <v>0.44</v>
      </c>
      <c r="O10" s="14" t="s">
        <v>52</v>
      </c>
      <c r="P10" s="11" t="s">
        <v>69</v>
      </c>
      <c r="Q10" s="2" t="s">
        <v>69</v>
      </c>
      <c r="R10" s="8">
        <v>45657</v>
      </c>
    </row>
    <row r="11" spans="1:19" x14ac:dyDescent="0.25">
      <c r="A11" s="7">
        <v>2024</v>
      </c>
      <c r="B11" s="8">
        <v>45566</v>
      </c>
      <c r="C11" s="8">
        <v>45657</v>
      </c>
      <c r="D11" s="11" t="s">
        <v>101</v>
      </c>
      <c r="E11" s="11" t="s">
        <v>76</v>
      </c>
      <c r="F11" s="2" t="s">
        <v>77</v>
      </c>
      <c r="G11" s="11" t="s">
        <v>78</v>
      </c>
      <c r="H11" s="11" t="s">
        <v>79</v>
      </c>
      <c r="I11" s="5" t="s">
        <v>75</v>
      </c>
      <c r="J11" s="2" t="s">
        <v>59</v>
      </c>
      <c r="K11" s="4">
        <v>432</v>
      </c>
      <c r="L11" s="2">
        <f>50+30+30</f>
        <v>110</v>
      </c>
      <c r="M11" s="2" t="s">
        <v>61</v>
      </c>
      <c r="N11" s="13">
        <v>0.09</v>
      </c>
      <c r="O11" s="14" t="s">
        <v>53</v>
      </c>
      <c r="P11" s="11" t="s">
        <v>80</v>
      </c>
      <c r="Q11" s="2" t="s">
        <v>80</v>
      </c>
      <c r="R11" s="8">
        <v>45657</v>
      </c>
    </row>
    <row r="12" spans="1:19" x14ac:dyDescent="0.25">
      <c r="A12" s="9">
        <v>2024</v>
      </c>
      <c r="B12" s="8">
        <v>45566</v>
      </c>
      <c r="C12" s="8">
        <v>45657</v>
      </c>
      <c r="D12" s="11" t="s">
        <v>81</v>
      </c>
      <c r="E12" s="11" t="s">
        <v>82</v>
      </c>
      <c r="F12" s="5" t="s">
        <v>83</v>
      </c>
      <c r="G12" s="11" t="s">
        <v>84</v>
      </c>
      <c r="H12" s="11" t="s">
        <v>85</v>
      </c>
      <c r="I12" s="5" t="s">
        <v>86</v>
      </c>
      <c r="J12" s="5" t="s">
        <v>59</v>
      </c>
      <c r="K12" s="12">
        <v>5000</v>
      </c>
      <c r="L12" s="12">
        <f>420+420+400</f>
        <v>1240</v>
      </c>
      <c r="M12" s="5" t="s">
        <v>61</v>
      </c>
      <c r="N12" s="13">
        <v>0.19</v>
      </c>
      <c r="O12" s="14" t="s">
        <v>53</v>
      </c>
      <c r="P12" s="11" t="s">
        <v>87</v>
      </c>
      <c r="Q12" s="5" t="s">
        <v>87</v>
      </c>
      <c r="R12" s="8">
        <v>45657</v>
      </c>
    </row>
    <row r="13" spans="1:19" x14ac:dyDescent="0.25">
      <c r="A13" s="7">
        <v>2024</v>
      </c>
      <c r="B13" s="8">
        <v>45566</v>
      </c>
      <c r="C13" s="8">
        <v>45657</v>
      </c>
      <c r="D13" s="11" t="s">
        <v>88</v>
      </c>
      <c r="E13" s="11" t="s">
        <v>89</v>
      </c>
      <c r="F13" s="2" t="s">
        <v>90</v>
      </c>
      <c r="G13" s="11" t="s">
        <v>91</v>
      </c>
      <c r="H13" s="11" t="s">
        <v>92</v>
      </c>
      <c r="I13" s="5" t="s">
        <v>90</v>
      </c>
      <c r="J13" s="2" t="s">
        <v>59</v>
      </c>
      <c r="K13" s="4">
        <v>1350</v>
      </c>
      <c r="L13" s="2">
        <f>130+130+100</f>
        <v>360</v>
      </c>
      <c r="M13" s="2" t="s">
        <v>61</v>
      </c>
      <c r="N13" s="13">
        <v>0.26</v>
      </c>
      <c r="O13" s="14" t="s">
        <v>52</v>
      </c>
      <c r="P13" s="11" t="s">
        <v>93</v>
      </c>
      <c r="Q13" s="2" t="s">
        <v>93</v>
      </c>
      <c r="R13" s="8">
        <v>45657</v>
      </c>
    </row>
    <row r="14" spans="1:19" x14ac:dyDescent="0.25">
      <c r="A14" s="7">
        <v>2024</v>
      </c>
      <c r="B14" s="8">
        <v>45566</v>
      </c>
      <c r="C14" s="8">
        <v>45657</v>
      </c>
      <c r="D14" s="11" t="s">
        <v>94</v>
      </c>
      <c r="E14" s="11" t="s">
        <v>95</v>
      </c>
      <c r="F14" s="2" t="s">
        <v>96</v>
      </c>
      <c r="G14" s="11" t="s">
        <v>97</v>
      </c>
      <c r="H14" s="11" t="s">
        <v>98</v>
      </c>
      <c r="I14" s="5" t="s">
        <v>99</v>
      </c>
      <c r="J14" s="2" t="s">
        <v>59</v>
      </c>
      <c r="K14" s="4">
        <v>50</v>
      </c>
      <c r="L14" s="2">
        <f>5+4+4</f>
        <v>13</v>
      </c>
      <c r="M14" s="2" t="s">
        <v>61</v>
      </c>
      <c r="N14" s="13">
        <v>0.26</v>
      </c>
      <c r="O14" s="14" t="s">
        <v>52</v>
      </c>
      <c r="P14" s="11" t="s">
        <v>100</v>
      </c>
      <c r="Q14" s="2" t="s">
        <v>100</v>
      </c>
      <c r="R14" s="8">
        <v>45657</v>
      </c>
    </row>
  </sheetData>
  <mergeCells count="7">
    <mergeCell ref="A6:S6"/>
    <mergeCell ref="A2:C2"/>
    <mergeCell ref="D2:F2"/>
    <mergeCell ref="G2:I2"/>
    <mergeCell ref="A3:C3"/>
    <mergeCell ref="D3:F3"/>
    <mergeCell ref="G3:I3"/>
  </mergeCells>
  <dataValidations count="2">
    <dataValidation type="list" allowBlank="1" showErrorMessage="1" sqref="O8:O14" xr:uid="{F73C7D4D-2DF7-49B1-B2BA-9EDBE087983E}">
      <formula1>Hidden_116</formula1>
    </dataValidation>
    <dataValidation type="list" allowBlank="1" showErrorMessage="1" sqref="O15:O197" xr:uid="{C31595CB-03B9-4EEC-9386-CA7E3F0B5AEE}">
      <formula1>Hidden_114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PRIMER_TRIMESTRE_2024</vt:lpstr>
      <vt:lpstr>SEGUNDO_TRIMESTRE_2024</vt:lpstr>
      <vt:lpstr>TERCER_TRIMESTRE_2024</vt:lpstr>
      <vt:lpstr>CUARTO_TRIMESTRE_2024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POLICIA AUXILIAR</cp:lastModifiedBy>
  <dcterms:created xsi:type="dcterms:W3CDTF">2024-04-09T04:32:49Z</dcterms:created>
  <dcterms:modified xsi:type="dcterms:W3CDTF">2025-01-16T03:05:54Z</dcterms:modified>
</cp:coreProperties>
</file>