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JERCICIO 2025\REPORTES VARIOS\TRANSPARENCIA\2 TRIMESTRE 2025\Art 121 F VII C trim\web COMISA\"/>
    </mc:Choice>
  </mc:AlternateContent>
  <bookViews>
    <workbookView xWindow="9525" yWindow="435" windowWidth="13770" windowHeight="12390"/>
  </bookViews>
  <sheets>
    <sheet name="Reporte de Formatos" sheetId="1" r:id="rId1"/>
  </sheets>
  <definedNames>
    <definedName name="_xlnm.Print_Area" localSheetId="0">'Reporte de Formatos'!$A$1:$O$14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H14" i="1"/>
  <c r="H13" i="1"/>
  <c r="I13" i="1"/>
  <c r="I12" i="1"/>
  <c r="H12" i="1"/>
  <c r="H11" i="1"/>
  <c r="I11" i="1"/>
  <c r="H10" i="1" l="1"/>
  <c r="I10" i="1"/>
  <c r="H9" i="1"/>
  <c r="H8" i="1"/>
  <c r="I9" i="1"/>
  <c r="I8" i="1" l="1"/>
</calcChain>
</file>

<file path=xl/sharedStrings.xml><?xml version="1.0" encoding="utf-8"?>
<sst xmlns="http://schemas.openxmlformats.org/spreadsheetml/2006/main" count="102" uniqueCount="58">
  <si>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</si>
  <si>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</si>
  <si>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</si>
  <si>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</si>
  <si>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</si>
  <si>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</si>
  <si>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</si>
  <si>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</si>
  <si>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</si>
  <si>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</si>
  <si>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</si>
  <si>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</si>
  <si>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</si>
  <si>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</si>
  <si>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</si>
  <si>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</si>
  <si>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</si>
  <si>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</si>
  <si>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</si>
  <si>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</si>
  <si>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</si>
  <si>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</si>
  <si>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</si>
  <si>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</si>
  <si>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</si>
  <si>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</si>
  <si>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</si>
  <si>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</si>
  <si>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</si>
  <si>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</si>
  <si>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</si>
  <si>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</si>
  <si>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</si>
  <si>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</si>
  <si>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</si>
  <si>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</si>
  <si>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</si>
  <si>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</si>
  <si>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</si>
  <si>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</si>
  <si>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</si>
  <si>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</si>
  <si>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</si>
  <si>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Estratégico</t>
  </si>
  <si>
    <t>Porcentaje</t>
  </si>
  <si>
    <t>111E077</t>
  </si>
  <si>
    <t>002N001</t>
  </si>
  <si>
    <t>Coordinación de Comercialización y Abastecimientos y Coordinación Operativa</t>
  </si>
  <si>
    <t>Coordinación de Administración y Finanzas</t>
  </si>
  <si>
    <t>No se programaron simulacros durante el primer trimestre del ejercicio.</t>
  </si>
  <si>
    <t>No se programaron reuniones informativas sobre acciones a seguir en simulacros durante el primer trimestre del ejercicio.</t>
  </si>
  <si>
    <t>Subjefe de Vigilancia</t>
  </si>
  <si>
    <t>Se realizaron 4 cursos, denominados "Sistema Nacional de Protección Civil",  "El Enfoque de Inclusión en los Planes de Protección Civil", "Riesgo por Inestabilidad de Laderas", y "Medidas Preventivas en Caso de Sismo" lo que representa un avance del 21 por ciento de los 19 programados en el presente ejercicio fiscal, en los cuales se capacitaron 46 personas de Corporación Mexicana de Impresión, S.A. de C.V., contando con 48 constancias.</t>
  </si>
  <si>
    <t>Se realizaron 4  actividades de difusión y promoción de programas de capacitación, lo que representa un avance del 30 por ciento de los 10 programados en el presente ejercicio fiscal.</t>
  </si>
  <si>
    <t>Los resultados del indicador se verifican en el Informe de Avance Trimestral enero-junio de 2025</t>
  </si>
  <si>
    <t>Se realizaron 20,585,761 impresiones, lo que representa un avance del 47 por ciento de los  43,627,482 programados en el presente ejercicio fiscal,  consistentes en offset, formas continuas y hologramas, con la finalidad de eficientar los gastos administrativo. Debido a que los requerimientos de impresión como son actas de nacimiento, hologramas de verificación, boletas prediales y de agua, entre otros,   solicitados por las Dependencias de Órganos de Gobierno y Entidades de la Ciudad México fue mayor a lo programado. Por lo que se supero la meta para el segundo trimestre del ejercicio.</t>
  </si>
  <si>
    <t xml:space="preserve">Se realizarón 7,589,200 impresiones, lo que representa un avance del 26 por ciento de los , 28,694,974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  </t>
  </si>
  <si>
    <t>Se realizaron 104  contratos con clientes, lo que representa un avance del 42 por ciento de los 245 programados en el presente ejercicio fiscal. Debido a que los requerimientos de servicios de impresión e impresos para comercialización solicitados por las Dependencias de Órganos de Gobierno y Entidades de la Ciudad México, por lo que se realizaron más contratos con clientes para la producción y comercialización, superando la meta programada para el segundo trimestre del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</si>
</sst>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1" fontId="0" fillId="0" borderId="0" xfId="0" applyNumberFormat="1" applyAlignment="1">
      <alignment horizontal="center" vertical="center" wrapText="1"/>
    </xf>
    <xf numFmtId="0" fontId="0" fillId="0" borderId="0" xfId="0"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lignment vertical="center" wrapText="1"/>
    </xf>
    <xf numFmtId="9" fontId="0" fillId="0" borderId="0" xfId="1" applyFont="1" applyAlignment="1">
      <alignment vertical="center" wrapText="1"/>
    </xf>
    <xf numFmtId="9" fontId="0" fillId="0" borderId="0" xfId="1" applyFont="1" applyAlignment="1">
      <alignment horizontal="center" vertical="center" wrapText="1"/>
    </xf>
    <xf numFmtId="0" fontId="0" fillId="0" borderId="0" xfId="0" applyAlignment="1">
      <alignment horizontal="left" vertical="center" wrapText="1"/>
    </xf>
    <xf numFmtId="9" fontId="0" fillId="0" borderId="0" xfId="1" applyFont="1" applyFill="1" applyAlignment="1">
      <alignment horizontal="center" vertical="center" wrapText="1"/>
    </xf>
    <xf numFmtId="0" fontId="2" fillId="3" borderId="0" xfId="0" applyFont="1" applyFill="1" applyAlignment="1">
      <alignment horizontal="center" vertical="center" wrapText="1"/>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topLeftCell="A6" zoomScale="60" zoomScaleNormal="90" workbookViewId="0">
      <selection activeCell="H13" sqref="H13"/>
    </sheetView>
  </sheetViews>
  <sheetFormatPr baseColWidth="10" defaultColWidth="9.140625" defaultRowHeight="15" x14ac:dyDescent="0.25"/>
  <cols>
    <col min="1" max="1" width="8" bestFit="1" customWidth="1"/>
    <col min="2" max="2" width="18.28515625" customWidth="1"/>
    <col min="3" max="3" width="17" customWidth="1"/>
    <col min="4" max="4" width="13.5703125" customWidth="1"/>
    <col min="5" max="6" width="13.140625" customWidth="1"/>
    <col min="7" max="7" width="25.85546875" customWidth="1"/>
    <col min="8" max="8" width="14.5703125" customWidth="1"/>
    <col min="9" max="9" width="15.5703125" customWidth="1"/>
    <col min="10" max="10" width="49.5703125" customWidth="1"/>
    <col min="11" max="11" width="28.28515625" bestFit="1" customWidth="1"/>
    <col min="12" max="12" width="36" bestFit="1" customWidth="1"/>
    <col min="13" max="13" width="18" bestFit="1" customWidth="1"/>
    <col min="14" max="14" width="20.140625" bestFit="1" customWidth="1"/>
    <col min="15" max="16" width="55.8554687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v>
      </c>
      <c r="B3" s="18"/>
      <c r="C3" s="18"/>
      <c r="D3" s="19" t="s">
        <v>5</v>
      </c>
      <c r="E3" s="18"/>
      <c r="F3" s="18"/>
      <c r="G3" s="19" t="s">
        <v>4</v>
      </c>
      <c r="H3" s="18"/>
      <c r="I3" s="18"/>
    </row>
    <row r="4" spans="1:16" hidden="1" x14ac:dyDescent="0.25">
      <c r="A4" t="s">
        <v>6</v>
      </c>
      <c r="B4" t="s">
        <v>7</v>
      </c>
      <c r="C4" t="s">
        <v>7</v>
      </c>
      <c r="D4" t="s">
        <v>8</v>
      </c>
      <c r="E4" t="s">
        <v>8</v>
      </c>
      <c r="F4" t="s">
        <v>8</v>
      </c>
      <c r="G4" t="s">
        <v>8</v>
      </c>
      <c r="H4" t="s">
        <v>8</v>
      </c>
      <c r="I4" t="s">
        <v>8</v>
      </c>
      <c r="J4" t="s">
        <v>8</v>
      </c>
      <c r="K4" t="s">
        <v>9</v>
      </c>
      <c r="L4" t="s">
        <v>9</v>
      </c>
      <c r="M4" t="s">
        <v>7</v>
      </c>
      <c r="N4" t="s">
        <v>10</v>
      </c>
      <c r="O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6" x14ac:dyDescent="0.25">
      <c r="A6" s="17" t="s">
        <v>27</v>
      </c>
      <c r="B6" s="18"/>
      <c r="C6" s="18"/>
      <c r="D6" s="18"/>
      <c r="E6" s="18"/>
      <c r="F6" s="18"/>
      <c r="G6" s="18"/>
      <c r="H6" s="18"/>
      <c r="I6" s="18"/>
      <c r="J6" s="18"/>
      <c r="K6" s="18"/>
      <c r="L6" s="18"/>
      <c r="M6" s="18"/>
      <c r="N6" s="18"/>
      <c r="O6" s="18"/>
    </row>
    <row r="7" spans="1:16"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c r="N7" s="16" t="s">
        <v>41</v>
      </c>
      <c r="O7" s="1" t="s">
        <v>42</v>
      </c>
    </row>
    <row r="8" spans="1:16" s="4" customFormat="1" ht="209.25" customHeight="1" x14ac:dyDescent="0.25">
      <c r="A8" s="4">
        <v>2025</v>
      </c>
      <c r="B8" s="5">
        <v>45748</v>
      </c>
      <c r="C8" s="5">
        <v>45838</v>
      </c>
      <c r="D8" s="6" t="s">
        <v>45</v>
      </c>
      <c r="E8" s="7" t="s">
        <v>43</v>
      </c>
      <c r="F8" s="7" t="s">
        <v>44</v>
      </c>
      <c r="G8" s="7" t="s">
        <v>54</v>
      </c>
      <c r="H8" s="14">
        <f>SUM(10247615/9929678)</f>
        <v>1.0320188630487312</v>
      </c>
      <c r="I8" s="14">
        <f>SUM(10338146/43627482)</f>
        <v>0.23696407690913723</v>
      </c>
      <c r="J8" s="8" t="s">
        <v>55</v>
      </c>
      <c r="K8" s="3" t="s">
        <v>47</v>
      </c>
      <c r="L8" s="3" t="s">
        <v>48</v>
      </c>
      <c r="N8" s="5">
        <v>45855</v>
      </c>
      <c r="O8" s="15"/>
      <c r="P8" s="10"/>
    </row>
    <row r="9" spans="1:16" s="4" customFormat="1" ht="159.75" customHeight="1" x14ac:dyDescent="0.25">
      <c r="A9" s="4">
        <v>2025</v>
      </c>
      <c r="B9" s="5">
        <v>45748</v>
      </c>
      <c r="C9" s="5">
        <v>45838</v>
      </c>
      <c r="D9" s="6" t="s">
        <v>45</v>
      </c>
      <c r="E9" s="7" t="s">
        <v>43</v>
      </c>
      <c r="F9" s="7" t="s">
        <v>44</v>
      </c>
      <c r="G9" s="7" t="s">
        <v>54</v>
      </c>
      <c r="H9" s="14">
        <f>SUM(714617/1279903)</f>
        <v>0.55833684271386186</v>
      </c>
      <c r="I9" s="14">
        <f>SUM(7589200/28694974)</f>
        <v>0.26447837171763949</v>
      </c>
      <c r="J9" s="9" t="s">
        <v>56</v>
      </c>
      <c r="K9" s="3" t="s">
        <v>47</v>
      </c>
      <c r="L9" s="3" t="s">
        <v>48</v>
      </c>
      <c r="N9" s="5">
        <v>45855</v>
      </c>
      <c r="O9" s="15"/>
      <c r="P9" s="10"/>
    </row>
    <row r="10" spans="1:16" s="4" customFormat="1" ht="176.25" customHeight="1" x14ac:dyDescent="0.25">
      <c r="A10" s="4">
        <v>2025</v>
      </c>
      <c r="B10" s="5">
        <v>45748</v>
      </c>
      <c r="C10" s="5">
        <v>45838</v>
      </c>
      <c r="D10" s="6" t="s">
        <v>45</v>
      </c>
      <c r="E10" s="7" t="s">
        <v>43</v>
      </c>
      <c r="F10" s="7" t="s">
        <v>44</v>
      </c>
      <c r="G10" s="7" t="s">
        <v>54</v>
      </c>
      <c r="H10" s="14">
        <f>SUM(31/61)</f>
        <v>0.50819672131147542</v>
      </c>
      <c r="I10" s="14">
        <f>SUM(104/245)</f>
        <v>0.42448979591836733</v>
      </c>
      <c r="J10" s="9" t="s">
        <v>57</v>
      </c>
      <c r="K10" s="3" t="s">
        <v>47</v>
      </c>
      <c r="L10" s="3" t="s">
        <v>48</v>
      </c>
      <c r="N10" s="5">
        <v>45855</v>
      </c>
      <c r="O10" s="15"/>
      <c r="P10" s="10"/>
    </row>
    <row r="11" spans="1:16" s="4" customFormat="1" ht="216" customHeight="1" x14ac:dyDescent="0.25">
      <c r="A11" s="4">
        <v>2025</v>
      </c>
      <c r="B11" s="5">
        <v>45748</v>
      </c>
      <c r="C11" s="5">
        <v>45838</v>
      </c>
      <c r="D11" s="7" t="s">
        <v>46</v>
      </c>
      <c r="E11" s="7" t="s">
        <v>43</v>
      </c>
      <c r="F11" s="7" t="s">
        <v>44</v>
      </c>
      <c r="G11" s="7" t="s">
        <v>54</v>
      </c>
      <c r="H11" s="12">
        <f>SUM(11/3)</f>
        <v>3.6666666666666665</v>
      </c>
      <c r="I11" s="12">
        <f>SUM(14/19)</f>
        <v>0.73684210526315785</v>
      </c>
      <c r="J11" s="13" t="s">
        <v>52</v>
      </c>
      <c r="K11" s="3" t="s">
        <v>51</v>
      </c>
      <c r="L11" s="3" t="s">
        <v>48</v>
      </c>
      <c r="N11" s="5">
        <v>45855</v>
      </c>
      <c r="O11" s="15"/>
      <c r="P11" s="11"/>
    </row>
    <row r="12" spans="1:16" s="4" customFormat="1" ht="86.25" customHeight="1" x14ac:dyDescent="0.25">
      <c r="A12" s="4">
        <v>2025</v>
      </c>
      <c r="B12" s="5">
        <v>45748</v>
      </c>
      <c r="C12" s="5">
        <v>45838</v>
      </c>
      <c r="D12" s="7" t="s">
        <v>46</v>
      </c>
      <c r="E12" s="7" t="s">
        <v>43</v>
      </c>
      <c r="F12" s="7" t="s">
        <v>44</v>
      </c>
      <c r="G12" s="7" t="s">
        <v>54</v>
      </c>
      <c r="H12" s="12">
        <f>SUM(2/10)</f>
        <v>0.2</v>
      </c>
      <c r="I12" s="12">
        <f>SUM(6/10)</f>
        <v>0.6</v>
      </c>
      <c r="J12" s="13" t="s">
        <v>53</v>
      </c>
      <c r="K12" s="3" t="s">
        <v>51</v>
      </c>
      <c r="L12" s="3" t="s">
        <v>48</v>
      </c>
      <c r="N12" s="5">
        <v>45855</v>
      </c>
      <c r="O12" s="15"/>
      <c r="P12" s="11"/>
    </row>
    <row r="13" spans="1:16" s="4" customFormat="1" ht="88.5" customHeight="1" x14ac:dyDescent="0.25">
      <c r="A13" s="4">
        <v>2025</v>
      </c>
      <c r="B13" s="5">
        <v>45748</v>
      </c>
      <c r="C13" s="5">
        <v>45838</v>
      </c>
      <c r="D13" s="7" t="s">
        <v>46</v>
      </c>
      <c r="E13" s="7" t="s">
        <v>43</v>
      </c>
      <c r="F13" s="7" t="s">
        <v>44</v>
      </c>
      <c r="G13" s="7" t="s">
        <v>54</v>
      </c>
      <c r="H13" s="12">
        <f>SUM(1/1)</f>
        <v>1</v>
      </c>
      <c r="I13" s="12">
        <f>SUM(1/2)</f>
        <v>0.5</v>
      </c>
      <c r="J13" s="13" t="s">
        <v>49</v>
      </c>
      <c r="K13" s="3" t="s">
        <v>51</v>
      </c>
      <c r="L13" s="3" t="s">
        <v>48</v>
      </c>
      <c r="N13" s="5">
        <v>45855</v>
      </c>
      <c r="O13" s="15"/>
      <c r="P13" s="11"/>
    </row>
    <row r="14" spans="1:16" s="4" customFormat="1" ht="96" customHeight="1" x14ac:dyDescent="0.25">
      <c r="A14" s="4">
        <v>2025</v>
      </c>
      <c r="B14" s="5">
        <v>45748</v>
      </c>
      <c r="C14" s="5">
        <v>45838</v>
      </c>
      <c r="D14" s="7" t="s">
        <v>46</v>
      </c>
      <c r="E14" s="7" t="s">
        <v>43</v>
      </c>
      <c r="F14" s="7" t="s">
        <v>44</v>
      </c>
      <c r="G14" s="7" t="s">
        <v>54</v>
      </c>
      <c r="H14" s="12">
        <f>SUM(1/1)</f>
        <v>1</v>
      </c>
      <c r="I14" s="12">
        <f>SUM(1/2)</f>
        <v>0.5</v>
      </c>
      <c r="J14" s="13" t="s">
        <v>50</v>
      </c>
      <c r="K14" s="3" t="s">
        <v>51</v>
      </c>
      <c r="L14" s="3" t="s">
        <v>48</v>
      </c>
      <c r="N14" s="5">
        <v>45855</v>
      </c>
      <c r="O14" s="15"/>
      <c r="P14" s="11"/>
    </row>
  </sheetData>
  <mergeCells count="7">
    <mergeCell ref="A6:O6"/>
    <mergeCell ref="A2:C2"/>
    <mergeCell ref="D2:F2"/>
    <mergeCell ref="G2:I2"/>
    <mergeCell ref="A3:C3"/>
    <mergeCell ref="D3:F3"/>
    <mergeCell ref="G3:I3"/>
  </mergeCells>
  <printOptions horizontalCentered="1"/>
  <pageMargins left="0.31496062992125984" right="0.31496062992125984"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2024-04-24T18:43:59Z</cp:lastPrinted>
  <dcterms:created xsi:type="dcterms:W3CDTF">2024-04-18T19:41:57Z</dcterms:created>
  <dcterms:modified xsi:type="dcterms:W3CDTF">2025-07-19T22:42:14Z</dcterms:modified>
</cp:coreProperties>
</file>