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oporte_DEAF\Desktop\SIPOT\CYNTHIA\"/>
    </mc:Choice>
  </mc:AlternateContent>
  <xr:revisionPtr revIDLastSave="0" documentId="13_ncr:1_{DD5B9CF0-EA51-4AD5-931A-07977A333F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calcPr calcId="191029"/>
</workbook>
</file>

<file path=xl/calcChain.xml><?xml version="1.0" encoding="utf-8"?>
<calcChain xmlns="http://schemas.openxmlformats.org/spreadsheetml/2006/main">
  <c r="M60" i="1" l="1"/>
  <c r="L60" i="1"/>
  <c r="K60" i="1"/>
  <c r="J60" i="1"/>
  <c r="I60" i="1"/>
  <c r="H60" i="1"/>
  <c r="G60" i="1"/>
  <c r="M59" i="1"/>
  <c r="L59" i="1"/>
  <c r="K59" i="1"/>
  <c r="J59" i="1"/>
  <c r="I59" i="1"/>
  <c r="H59" i="1"/>
  <c r="G59" i="1"/>
  <c r="M58" i="1"/>
  <c r="L58" i="1"/>
  <c r="K58" i="1"/>
  <c r="J58" i="1"/>
  <c r="I58" i="1"/>
  <c r="H58" i="1"/>
  <c r="G58" i="1"/>
  <c r="M57" i="1"/>
  <c r="L57" i="1"/>
  <c r="K57" i="1"/>
  <c r="J57" i="1"/>
  <c r="I57" i="1"/>
  <c r="H57" i="1"/>
  <c r="G57" i="1"/>
  <c r="M56" i="1"/>
  <c r="L56" i="1"/>
  <c r="K56" i="1"/>
  <c r="J56" i="1"/>
  <c r="I56" i="1"/>
  <c r="H56" i="1"/>
  <c r="G56" i="1"/>
  <c r="M55" i="1"/>
  <c r="L55" i="1"/>
  <c r="K55" i="1"/>
  <c r="J55" i="1"/>
  <c r="I55" i="1"/>
  <c r="H55" i="1"/>
  <c r="G55" i="1"/>
  <c r="M54" i="1"/>
  <c r="L54" i="1"/>
  <c r="K54" i="1"/>
  <c r="J54" i="1"/>
  <c r="I54" i="1"/>
  <c r="H54" i="1"/>
  <c r="G54" i="1"/>
  <c r="M53" i="1"/>
  <c r="L53" i="1"/>
  <c r="K53" i="1"/>
  <c r="J53" i="1"/>
  <c r="I53" i="1"/>
  <c r="H53" i="1"/>
  <c r="G53" i="1"/>
  <c r="M52" i="1"/>
  <c r="L52" i="1"/>
  <c r="K52" i="1"/>
  <c r="J52" i="1"/>
  <c r="I52" i="1"/>
  <c r="H52" i="1"/>
  <c r="G52" i="1"/>
  <c r="M51" i="1"/>
  <c r="L51" i="1"/>
  <c r="K51" i="1"/>
  <c r="J51" i="1"/>
  <c r="I51" i="1"/>
  <c r="H51" i="1"/>
  <c r="G51" i="1"/>
  <c r="M50" i="1"/>
  <c r="L50" i="1"/>
  <c r="K50" i="1"/>
  <c r="J50" i="1"/>
  <c r="I50" i="1"/>
  <c r="H50" i="1"/>
  <c r="G50" i="1"/>
  <c r="M49" i="1"/>
  <c r="L49" i="1"/>
  <c r="K49" i="1"/>
  <c r="J49" i="1"/>
  <c r="I49" i="1"/>
  <c r="H49" i="1"/>
  <c r="G49" i="1"/>
  <c r="M48" i="1"/>
  <c r="L48" i="1"/>
  <c r="K48" i="1"/>
  <c r="J48" i="1"/>
  <c r="I48" i="1"/>
  <c r="H48" i="1"/>
  <c r="G48" i="1"/>
  <c r="M47" i="1"/>
  <c r="L47" i="1"/>
  <c r="K47" i="1"/>
  <c r="J47" i="1"/>
  <c r="I47" i="1"/>
  <c r="H47" i="1"/>
  <c r="G47" i="1"/>
  <c r="M46" i="1"/>
  <c r="L46" i="1"/>
  <c r="K46" i="1"/>
  <c r="J46" i="1"/>
  <c r="I46" i="1"/>
  <c r="H46" i="1"/>
  <c r="G46" i="1"/>
  <c r="M45" i="1"/>
  <c r="L45" i="1"/>
  <c r="K45" i="1"/>
  <c r="J45" i="1"/>
  <c r="I45" i="1"/>
  <c r="H45" i="1"/>
  <c r="G45" i="1"/>
  <c r="M44" i="1"/>
  <c r="L44" i="1"/>
  <c r="K44" i="1"/>
  <c r="J44" i="1"/>
  <c r="I44" i="1"/>
  <c r="H44" i="1"/>
  <c r="G44" i="1"/>
  <c r="M43" i="1"/>
  <c r="L43" i="1"/>
  <c r="K43" i="1"/>
  <c r="J43" i="1"/>
  <c r="I43" i="1"/>
  <c r="H43" i="1"/>
  <c r="G43" i="1"/>
  <c r="M42" i="1"/>
  <c r="L42" i="1"/>
  <c r="K42" i="1"/>
  <c r="J42" i="1"/>
  <c r="I42" i="1"/>
  <c r="H42" i="1"/>
  <c r="G42" i="1"/>
  <c r="M41" i="1"/>
  <c r="L41" i="1"/>
  <c r="K41" i="1"/>
  <c r="J41" i="1"/>
  <c r="I41" i="1"/>
  <c r="H41" i="1"/>
  <c r="G41" i="1"/>
  <c r="M40" i="1"/>
  <c r="L40" i="1"/>
  <c r="K40" i="1"/>
  <c r="J40" i="1"/>
  <c r="I40" i="1"/>
  <c r="H40" i="1"/>
  <c r="G40" i="1"/>
  <c r="M39" i="1"/>
  <c r="L39" i="1"/>
  <c r="K39" i="1"/>
  <c r="J39" i="1"/>
  <c r="I39" i="1"/>
  <c r="H39" i="1"/>
  <c r="G39" i="1"/>
  <c r="M38" i="1"/>
  <c r="L38" i="1"/>
  <c r="K38" i="1"/>
  <c r="J38" i="1"/>
  <c r="I38" i="1"/>
  <c r="H38" i="1"/>
  <c r="G38" i="1"/>
  <c r="M37" i="1"/>
  <c r="L37" i="1"/>
  <c r="K37" i="1"/>
  <c r="J37" i="1"/>
  <c r="I37" i="1"/>
  <c r="H37" i="1"/>
  <c r="G37" i="1"/>
  <c r="M36" i="1"/>
  <c r="L36" i="1"/>
  <c r="K36" i="1"/>
  <c r="J36" i="1"/>
  <c r="I36" i="1"/>
  <c r="H36" i="1"/>
  <c r="G36" i="1"/>
  <c r="M35" i="1"/>
  <c r="L35" i="1"/>
  <c r="K35" i="1"/>
  <c r="J35" i="1"/>
  <c r="I35" i="1"/>
  <c r="H35" i="1"/>
  <c r="G35" i="1"/>
  <c r="M34" i="1"/>
  <c r="L34" i="1"/>
  <c r="K34" i="1"/>
  <c r="J34" i="1"/>
  <c r="I34" i="1"/>
  <c r="H34" i="1"/>
  <c r="G34" i="1"/>
  <c r="M33" i="1"/>
  <c r="L33" i="1"/>
  <c r="K33" i="1"/>
  <c r="J33" i="1"/>
  <c r="I33" i="1"/>
  <c r="H33" i="1"/>
  <c r="G33" i="1"/>
  <c r="M32" i="1"/>
  <c r="L32" i="1"/>
  <c r="K32" i="1"/>
  <c r="J32" i="1"/>
  <c r="I32" i="1"/>
  <c r="H32" i="1"/>
  <c r="G32" i="1"/>
  <c r="M31" i="1"/>
  <c r="L31" i="1"/>
  <c r="K31" i="1"/>
  <c r="J31" i="1"/>
  <c r="I31" i="1"/>
  <c r="H31" i="1"/>
  <c r="G31" i="1"/>
  <c r="M30" i="1"/>
  <c r="L30" i="1"/>
  <c r="K30" i="1"/>
  <c r="J30" i="1"/>
  <c r="I30" i="1"/>
  <c r="H30" i="1"/>
  <c r="G30" i="1"/>
  <c r="M29" i="1"/>
  <c r="L29" i="1"/>
  <c r="K29" i="1"/>
  <c r="J29" i="1"/>
  <c r="I29" i="1"/>
  <c r="H29" i="1"/>
  <c r="G29" i="1"/>
  <c r="M28" i="1"/>
  <c r="L28" i="1"/>
  <c r="K28" i="1"/>
  <c r="J28" i="1"/>
  <c r="I28" i="1"/>
  <c r="H28" i="1"/>
  <c r="G28" i="1"/>
  <c r="M27" i="1"/>
  <c r="L27" i="1"/>
  <c r="K27" i="1"/>
  <c r="J27" i="1"/>
  <c r="I27" i="1"/>
  <c r="H27" i="1"/>
  <c r="G27" i="1"/>
  <c r="M26" i="1"/>
  <c r="L26" i="1"/>
  <c r="K26" i="1"/>
  <c r="J26" i="1"/>
  <c r="I26" i="1"/>
  <c r="H26" i="1"/>
  <c r="G26" i="1"/>
  <c r="M25" i="1"/>
  <c r="L25" i="1"/>
  <c r="K25" i="1"/>
  <c r="J25" i="1"/>
  <c r="I25" i="1"/>
  <c r="H25" i="1"/>
  <c r="G25" i="1"/>
  <c r="M24" i="1"/>
  <c r="L24" i="1"/>
  <c r="K24" i="1"/>
  <c r="J24" i="1"/>
  <c r="I24" i="1"/>
  <c r="H24" i="1"/>
  <c r="G24" i="1"/>
  <c r="M23" i="1"/>
  <c r="L23" i="1"/>
  <c r="K23" i="1"/>
  <c r="J23" i="1"/>
  <c r="I23" i="1"/>
  <c r="H23" i="1"/>
  <c r="G23" i="1"/>
  <c r="M22" i="1"/>
  <c r="L22" i="1"/>
  <c r="K22" i="1"/>
  <c r="J22" i="1"/>
  <c r="I22" i="1"/>
  <c r="H22" i="1"/>
  <c r="G22" i="1"/>
  <c r="M21" i="1"/>
  <c r="L21" i="1"/>
  <c r="K21" i="1"/>
  <c r="J21" i="1"/>
  <c r="I21" i="1"/>
  <c r="H21" i="1"/>
  <c r="G21" i="1"/>
  <c r="M20" i="1"/>
  <c r="L20" i="1"/>
  <c r="K20" i="1"/>
  <c r="J20" i="1"/>
  <c r="I20" i="1"/>
  <c r="H20" i="1"/>
  <c r="G20" i="1"/>
  <c r="M19" i="1"/>
  <c r="L19" i="1"/>
  <c r="K19" i="1"/>
  <c r="J19" i="1"/>
  <c r="I19" i="1"/>
  <c r="H19" i="1"/>
  <c r="G19" i="1"/>
  <c r="M18" i="1"/>
  <c r="L18" i="1"/>
  <c r="K18" i="1"/>
  <c r="J18" i="1"/>
  <c r="I18" i="1"/>
  <c r="H18" i="1"/>
  <c r="G18" i="1"/>
  <c r="M17" i="1"/>
  <c r="L17" i="1"/>
  <c r="K17" i="1"/>
  <c r="J17" i="1"/>
  <c r="I17" i="1"/>
  <c r="H17" i="1"/>
  <c r="G17" i="1"/>
  <c r="M16" i="1"/>
  <c r="L16" i="1"/>
  <c r="K16" i="1"/>
  <c r="J16" i="1"/>
  <c r="I16" i="1"/>
  <c r="H16" i="1"/>
  <c r="G16" i="1"/>
  <c r="M15" i="1"/>
  <c r="L15" i="1"/>
  <c r="K15" i="1"/>
  <c r="J15" i="1"/>
  <c r="I15" i="1"/>
  <c r="H15" i="1"/>
  <c r="G15" i="1"/>
  <c r="M14" i="1"/>
  <c r="L14" i="1"/>
  <c r="K14" i="1"/>
  <c r="J14" i="1"/>
  <c r="I14" i="1"/>
  <c r="H14" i="1"/>
  <c r="G14" i="1"/>
  <c r="M13" i="1"/>
  <c r="L13" i="1"/>
  <c r="K13" i="1"/>
  <c r="J13" i="1"/>
  <c r="I13" i="1"/>
  <c r="H13" i="1"/>
  <c r="G13" i="1"/>
  <c r="M12" i="1"/>
  <c r="L12" i="1"/>
  <c r="K12" i="1"/>
  <c r="J12" i="1"/>
  <c r="I12" i="1"/>
  <c r="H12" i="1"/>
  <c r="G12" i="1"/>
  <c r="M11" i="1"/>
  <c r="L11" i="1"/>
  <c r="K11" i="1"/>
  <c r="J11" i="1"/>
  <c r="I11" i="1"/>
  <c r="H11" i="1"/>
  <c r="G11" i="1"/>
  <c r="M10" i="1"/>
  <c r="L10" i="1"/>
  <c r="K10" i="1"/>
  <c r="J10" i="1"/>
  <c r="I10" i="1"/>
  <c r="H10" i="1"/>
  <c r="G10" i="1"/>
  <c r="M9" i="1"/>
  <c r="L9" i="1"/>
  <c r="K9" i="1"/>
  <c r="J9" i="1"/>
  <c r="I9" i="1"/>
  <c r="H9" i="1"/>
  <c r="G9" i="1"/>
  <c r="M8" i="1"/>
  <c r="L8" i="1"/>
  <c r="K8" i="1"/>
  <c r="J8" i="1"/>
  <c r="I8" i="1"/>
  <c r="H8" i="1"/>
  <c r="G8" i="1"/>
</calcChain>
</file>

<file path=xl/sharedStrings.xml><?xml version="1.0" encoding="utf-8"?>
<sst xmlns="http://schemas.openxmlformats.org/spreadsheetml/2006/main" count="222" uniqueCount="55">
  <si>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</si>
  <si>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</si>
  <si>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</si>
  <si>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</si>
  <si>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</si>
  <si>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</si>
  <si>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</si>
  <si>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</si>
  <si>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</si>
  <si>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</si>
  <si>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</si>
  <si>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</si>
  <si>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</si>
  <si>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</si>
  <si>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</si>
  <si>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</si>
  <si>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</si>
  <si>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</si>
  <si>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</si>
  <si>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</si>
  <si>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</si>
  <si>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</si>
  <si>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</si>
  <si>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</si>
  <si>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</si>
  <si>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</si>
  <si>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</si>
  <si>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</si>
  <si>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</si>
  <si>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</si>
  <si>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</si>
  <si>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</si>
  <si>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</si>
  <si>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</si>
  <si>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</si>
  <si>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</si>
  <si>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</si>
  <si>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</si>
  <si>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</si>
  <si>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</si>
  <si>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</si>
  <si>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</si>
  <si>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</si>
  <si>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</si>
  <si>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</si>
  <si>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</si>
  <si>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</si>
  <si>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</si>
  <si>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</si>
  <si>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</si>
  <si>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</si>
  <si>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Sin variación</t>
  </si>
  <si>
    <t>https://transparencia.cdmx.gob.mx/storage/app/uploads/public/686/ecd/3a4/686ecd3a4dfde864011439.pdf</t>
  </si>
  <si>
    <t>Subdirección de Finanzas</t>
  </si>
  <si>
    <t>1543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</si>
</sst>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3" fillId="0" borderId="0" xfId="1" applyAlignment="1">
      <alignment vertical="center"/>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CCL\CIERRE\2025\06\03.%20EVOLUCION%2006.xlsx" TargetMode="External"/><Relationship Id="rId1" Type="http://schemas.openxmlformats.org/officeDocument/2006/relationships/externalLinkPath" Target="/CCL/CIERRE/2025/06/03.%20EVOLUCION%2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ERO"/>
      <sheetName val="FEBRERO"/>
      <sheetName val="MARZO"/>
      <sheetName val="ABRIL"/>
      <sheetName val="MAYO"/>
      <sheetName val="JUNIO"/>
      <sheetName val="Hoja1"/>
      <sheetName val="PARTIDAS"/>
      <sheetName val="CON FORMULA"/>
      <sheetName val="MATRIZ"/>
    </sheetNames>
    <sheetDataSet>
      <sheetData sheetId="0" refreshError="1"/>
      <sheetData sheetId="1" refreshError="1"/>
      <sheetData sheetId="2" refreshError="1"/>
      <sheetData sheetId="3" refreshError="1"/>
      <sheetData sheetId="4" refreshError="1"/>
      <sheetData sheetId="5" refreshError="1">
        <row r="11">
          <cell r="O11">
            <v>1131</v>
          </cell>
          <cell r="P11">
            <v>1</v>
          </cell>
          <cell r="Q11">
            <v>1</v>
          </cell>
          <cell r="R11" t="str">
            <v>00</v>
          </cell>
          <cell r="T11" t="str">
            <v>SUELDOS BASE AL PERSONAL PERMANENTE</v>
          </cell>
          <cell r="U11">
            <v>14244972</v>
          </cell>
          <cell r="V11">
            <v>14200304.91</v>
          </cell>
          <cell r="W11">
            <v>8747102.9100000001</v>
          </cell>
          <cell r="X11">
            <v>6880877.29</v>
          </cell>
          <cell r="Y11">
            <v>7319427.6200000001</v>
          </cell>
        </row>
        <row r="12">
          <cell r="O12">
            <v>1231</v>
          </cell>
          <cell r="P12">
            <v>1</v>
          </cell>
          <cell r="Q12">
            <v>1</v>
          </cell>
          <cell r="R12" t="str">
            <v>00</v>
          </cell>
          <cell r="T12" t="str">
            <v>RETRIBUCIONES POR SERVICIOS DE CARÁCTER SOCIAL</v>
          </cell>
          <cell r="U12">
            <v>245250</v>
          </cell>
          <cell r="V12">
            <v>245250</v>
          </cell>
          <cell r="W12">
            <v>150000</v>
          </cell>
          <cell r="X12">
            <v>0</v>
          </cell>
          <cell r="Y12">
            <v>245250</v>
          </cell>
        </row>
        <row r="13">
          <cell r="O13">
            <v>1311</v>
          </cell>
          <cell r="P13">
            <v>1</v>
          </cell>
          <cell r="Q13">
            <v>1</v>
          </cell>
          <cell r="R13" t="str">
            <v>00</v>
          </cell>
          <cell r="T13" t="str">
            <v>PRIMA QUINQUENAL POR AÑOS DE SERV. EFECTIVOS PRESTADOS</v>
          </cell>
          <cell r="U13">
            <v>9927</v>
          </cell>
          <cell r="V13">
            <v>10028.709999999999</v>
          </cell>
          <cell r="W13">
            <v>6173.7099999999991</v>
          </cell>
          <cell r="X13">
            <v>5667.3</v>
          </cell>
          <cell r="Y13">
            <v>4361.41</v>
          </cell>
        </row>
        <row r="14">
          <cell r="O14">
            <v>1321</v>
          </cell>
          <cell r="P14">
            <v>1</v>
          </cell>
          <cell r="Q14">
            <v>1</v>
          </cell>
          <cell r="R14" t="str">
            <v>00</v>
          </cell>
          <cell r="T14" t="str">
            <v>PRIMA DE VACACIONES</v>
          </cell>
          <cell r="U14">
            <v>489884</v>
          </cell>
          <cell r="V14">
            <v>489884</v>
          </cell>
          <cell r="W14">
            <v>244942</v>
          </cell>
          <cell r="X14">
            <v>164886.84</v>
          </cell>
          <cell r="Y14">
            <v>324997.15999999997</v>
          </cell>
        </row>
        <row r="15">
          <cell r="O15">
            <v>1323</v>
          </cell>
          <cell r="P15">
            <v>1</v>
          </cell>
          <cell r="Q15">
            <v>1</v>
          </cell>
          <cell r="R15" t="str">
            <v>00</v>
          </cell>
          <cell r="T15" t="str">
            <v>GRATIFICACION DE FIN DE AÑO</v>
          </cell>
          <cell r="U15">
            <v>5476560</v>
          </cell>
          <cell r="V15">
            <v>5476560</v>
          </cell>
          <cell r="W15">
            <v>3349578</v>
          </cell>
          <cell r="X15">
            <v>144299.51999999999</v>
          </cell>
          <cell r="Y15">
            <v>5332260.4800000004</v>
          </cell>
        </row>
        <row r="16">
          <cell r="O16">
            <v>1341</v>
          </cell>
          <cell r="P16">
            <v>1</v>
          </cell>
          <cell r="Q16">
            <v>1</v>
          </cell>
          <cell r="R16" t="str">
            <v>00</v>
          </cell>
          <cell r="T16" t="str">
            <v>COMPENSACIONES</v>
          </cell>
          <cell r="U16">
            <v>282829</v>
          </cell>
          <cell r="V16">
            <v>282829</v>
          </cell>
          <cell r="W16">
            <v>282829</v>
          </cell>
          <cell r="X16">
            <v>113672.14</v>
          </cell>
          <cell r="Y16">
            <v>169156.86</v>
          </cell>
        </row>
        <row r="17">
          <cell r="O17">
            <v>1411</v>
          </cell>
          <cell r="P17">
            <v>1</v>
          </cell>
          <cell r="Q17">
            <v>2</v>
          </cell>
          <cell r="R17" t="str">
            <v>01</v>
          </cell>
          <cell r="T17" t="str">
            <v>APORTACIONES A INSTITUCIONES DE SEGURIDAD SOCIAL</v>
          </cell>
          <cell r="U17">
            <v>1476486</v>
          </cell>
          <cell r="V17">
            <v>1476486</v>
          </cell>
          <cell r="W17">
            <v>905196</v>
          </cell>
          <cell r="X17">
            <v>570725.76</v>
          </cell>
          <cell r="Y17">
            <v>905760.24</v>
          </cell>
        </row>
        <row r="18">
          <cell r="O18">
            <v>1421</v>
          </cell>
          <cell r="P18">
            <v>1</v>
          </cell>
          <cell r="Q18">
            <v>2</v>
          </cell>
          <cell r="R18" t="str">
            <v>01</v>
          </cell>
          <cell r="T18" t="str">
            <v>APORTACIONES A FONDO DE VIVIENDA</v>
          </cell>
          <cell r="U18">
            <v>758394</v>
          </cell>
          <cell r="V18">
            <v>758394</v>
          </cell>
          <cell r="W18">
            <v>465996</v>
          </cell>
          <cell r="X18">
            <v>286224.2</v>
          </cell>
          <cell r="Y18">
            <v>472169.8</v>
          </cell>
        </row>
        <row r="19">
          <cell r="O19">
            <v>1431</v>
          </cell>
          <cell r="P19">
            <v>1</v>
          </cell>
          <cell r="Q19">
            <v>2</v>
          </cell>
          <cell r="R19" t="str">
            <v>00</v>
          </cell>
          <cell r="T19" t="str">
            <v>APORTACIONES AL SISTEMA PARA EL RETIRO O A LA ADMINISTRADORA DE FONDOS PARA EL RETIRO Y AHORRO SOLIDARIO</v>
          </cell>
          <cell r="U19">
            <v>1151609</v>
          </cell>
          <cell r="V19">
            <v>1151609</v>
          </cell>
          <cell r="W19">
            <v>706494</v>
          </cell>
          <cell r="X19">
            <v>489327.77</v>
          </cell>
          <cell r="Y19">
            <v>662281.23</v>
          </cell>
        </row>
        <row r="20">
          <cell r="O20">
            <v>1441</v>
          </cell>
          <cell r="P20">
            <v>1</v>
          </cell>
          <cell r="Q20">
            <v>2</v>
          </cell>
          <cell r="R20" t="str">
            <v>00</v>
          </cell>
          <cell r="T20" t="str">
            <v>PRIMAS POR SEGURO DE VIDA DEL PERSONAL CIVIL</v>
          </cell>
          <cell r="U20">
            <v>1226250</v>
          </cell>
          <cell r="V20">
            <v>1226250</v>
          </cell>
          <cell r="W20">
            <v>750000</v>
          </cell>
          <cell r="X20">
            <v>592925.71</v>
          </cell>
          <cell r="Y20">
            <v>633324.29</v>
          </cell>
        </row>
        <row r="21">
          <cell r="O21">
            <v>1443</v>
          </cell>
          <cell r="P21">
            <v>1</v>
          </cell>
          <cell r="Q21">
            <v>2</v>
          </cell>
          <cell r="R21" t="str">
            <v>00</v>
          </cell>
          <cell r="T21" t="str">
            <v>PRIMAS POR SEGURO DE RETIRO DEL PERSONAL AL SERVICIO DE LAS UNIDADES RESPONSABLES DEL GASTO DE LA CIUDAD DE MÉXICO</v>
          </cell>
          <cell r="U21">
            <v>81747</v>
          </cell>
          <cell r="V21">
            <v>81747</v>
          </cell>
          <cell r="W21">
            <v>49998</v>
          </cell>
          <cell r="X21">
            <v>20024.73</v>
          </cell>
          <cell r="Y21">
            <v>61722.27</v>
          </cell>
        </row>
        <row r="22">
          <cell r="O22" t="str">
            <v>1543</v>
          </cell>
          <cell r="P22" t="str">
            <v>1</v>
          </cell>
          <cell r="Q22" t="str">
            <v>1</v>
          </cell>
          <cell r="R22" t="str">
            <v>26</v>
          </cell>
          <cell r="T22" t="str">
            <v>ESTANCIAS DE DESARROLLO INFANTIL</v>
          </cell>
          <cell r="U22">
            <v>0</v>
          </cell>
          <cell r="V22">
            <v>44565.38</v>
          </cell>
          <cell r="W22">
            <v>44565.38</v>
          </cell>
          <cell r="X22">
            <v>44565.38</v>
          </cell>
          <cell r="Y22">
            <v>0</v>
          </cell>
        </row>
        <row r="23">
          <cell r="O23">
            <v>1545</v>
          </cell>
          <cell r="P23">
            <v>1</v>
          </cell>
          <cell r="Q23">
            <v>1</v>
          </cell>
          <cell r="R23" t="str">
            <v>00</v>
          </cell>
          <cell r="T23" t="str">
            <v>ASIGNACIONES PARA PRESTACIONES A PERSONAL SINDICALIZADO Y NO SINDICALIZADO</v>
          </cell>
          <cell r="U23">
            <v>341121</v>
          </cell>
          <cell r="V23">
            <v>341121</v>
          </cell>
          <cell r="W23">
            <v>209628</v>
          </cell>
          <cell r="X23">
            <v>153895.96</v>
          </cell>
          <cell r="Y23">
            <v>187225.04</v>
          </cell>
        </row>
        <row r="24">
          <cell r="O24">
            <v>1591</v>
          </cell>
          <cell r="P24">
            <v>1</v>
          </cell>
          <cell r="Q24">
            <v>1</v>
          </cell>
          <cell r="R24" t="str">
            <v>00</v>
          </cell>
          <cell r="T24" t="str">
            <v>ASIGNACIONES PARA REQUERIMIENTO DE CARGOS DE SERVIDORES PÚBLICOS SUPERIORES Y DE MANDOS MEDIOS ASÍ COMO LÍDERES COORDINADORES Y ENLACES</v>
          </cell>
          <cell r="U24">
            <v>34914564</v>
          </cell>
          <cell r="V24">
            <v>34914564</v>
          </cell>
          <cell r="W24">
            <v>21354474</v>
          </cell>
          <cell r="X24">
            <v>16947115</v>
          </cell>
          <cell r="Y24">
            <v>17967449</v>
          </cell>
        </row>
        <row r="25">
          <cell r="O25">
            <v>1611</v>
          </cell>
          <cell r="P25">
            <v>1</v>
          </cell>
          <cell r="Q25">
            <v>1</v>
          </cell>
          <cell r="R25" t="str">
            <v>43</v>
          </cell>
          <cell r="T25" t="str">
            <v>PREVISIONES DE CARÁCTER LABORAL, ECONÓMICA Y DE SEGURIDAD SOCIAL</v>
          </cell>
          <cell r="U25">
            <v>25119600</v>
          </cell>
          <cell r="V25">
            <v>25119600</v>
          </cell>
          <cell r="W25">
            <v>12559800</v>
          </cell>
          <cell r="X25">
            <v>0</v>
          </cell>
          <cell r="Y25">
            <v>25119600</v>
          </cell>
        </row>
        <row r="26">
          <cell r="U26">
            <v>85819193</v>
          </cell>
          <cell r="V26">
            <v>85819193</v>
          </cell>
          <cell r="W26">
            <v>49826777</v>
          </cell>
          <cell r="X26">
            <v>26414207.600000001</v>
          </cell>
          <cell r="Y26">
            <v>59404985.400000006</v>
          </cell>
        </row>
        <row r="27">
          <cell r="O27">
            <v>2111</v>
          </cell>
          <cell r="P27">
            <v>1</v>
          </cell>
          <cell r="Q27">
            <v>1</v>
          </cell>
          <cell r="R27" t="str">
            <v>00</v>
          </cell>
          <cell r="T27" t="str">
            <v>MATERIALES, ÚTILES Y EQUIPOS MENORES DE OFICINA</v>
          </cell>
          <cell r="U27">
            <v>500000</v>
          </cell>
          <cell r="V27">
            <v>500000</v>
          </cell>
          <cell r="W27">
            <v>300000</v>
          </cell>
          <cell r="X27">
            <v>1317.08</v>
          </cell>
          <cell r="Y27">
            <v>498682.92</v>
          </cell>
        </row>
        <row r="28">
          <cell r="O28">
            <v>2111</v>
          </cell>
          <cell r="P28" t="str">
            <v>1</v>
          </cell>
          <cell r="Q28" t="str">
            <v>2</v>
          </cell>
          <cell r="R28" t="str">
            <v>00</v>
          </cell>
          <cell r="T28" t="str">
            <v>MATERIALES, ÚTILES Y EQUIPOS MENORES DE OFICINA</v>
          </cell>
          <cell r="U28">
            <v>1000000</v>
          </cell>
          <cell r="V28">
            <v>778000</v>
          </cell>
          <cell r="W28">
            <v>378000</v>
          </cell>
          <cell r="X28">
            <v>146271.01999999999</v>
          </cell>
          <cell r="Y28">
            <v>631728.98</v>
          </cell>
        </row>
        <row r="29">
          <cell r="O29">
            <v>2141</v>
          </cell>
          <cell r="P29">
            <v>1</v>
          </cell>
          <cell r="Q29">
            <v>1</v>
          </cell>
          <cell r="R29" t="str">
            <v>00</v>
          </cell>
          <cell r="T29" t="str">
            <v>MATERIALES, ÚTILES Y EQUIPOS MENORES DE TÉCNOLOGÍAS DE LA INFORMACIÓN Y COMUNICACIONES</v>
          </cell>
          <cell r="U29">
            <v>50000</v>
          </cell>
          <cell r="V29">
            <v>50000</v>
          </cell>
          <cell r="W29">
            <v>50000</v>
          </cell>
          <cell r="X29">
            <v>19376.64</v>
          </cell>
          <cell r="Y29">
            <v>30623.360000000001</v>
          </cell>
        </row>
        <row r="30">
          <cell r="O30">
            <v>2141</v>
          </cell>
          <cell r="P30">
            <v>1</v>
          </cell>
          <cell r="Q30" t="str">
            <v>2</v>
          </cell>
          <cell r="R30" t="str">
            <v>00</v>
          </cell>
          <cell r="T30" t="str">
            <v>MATERIALES, ÚTILES Y EQUIPOS MENORES DE TÉCNOLOGÍAS DE LA INFORMACIÓN Y COMUNICACIONES</v>
          </cell>
          <cell r="U30">
            <v>75000</v>
          </cell>
          <cell r="V30">
            <v>75000</v>
          </cell>
          <cell r="W30">
            <v>60000</v>
          </cell>
          <cell r="X30">
            <v>0</v>
          </cell>
          <cell r="Y30">
            <v>75000</v>
          </cell>
        </row>
        <row r="31">
          <cell r="O31">
            <v>2152</v>
          </cell>
          <cell r="P31">
            <v>1</v>
          </cell>
          <cell r="Q31">
            <v>1</v>
          </cell>
          <cell r="R31" t="str">
            <v>00</v>
          </cell>
          <cell r="T31" t="str">
            <v>MATERIAL GRÁFICO INSTITUCIONAL</v>
          </cell>
          <cell r="U31">
            <v>230000</v>
          </cell>
          <cell r="V31">
            <v>230000</v>
          </cell>
          <cell r="W31">
            <v>180000</v>
          </cell>
          <cell r="X31">
            <v>0</v>
          </cell>
          <cell r="Y31">
            <v>230000</v>
          </cell>
        </row>
        <row r="32">
          <cell r="O32">
            <v>2161</v>
          </cell>
          <cell r="P32">
            <v>1</v>
          </cell>
          <cell r="Q32">
            <v>1</v>
          </cell>
          <cell r="R32" t="str">
            <v>00</v>
          </cell>
          <cell r="T32" t="str">
            <v>MATERIAL DE LIMPIEZA</v>
          </cell>
          <cell r="U32">
            <v>30000</v>
          </cell>
          <cell r="V32">
            <v>30000</v>
          </cell>
          <cell r="W32">
            <v>20000</v>
          </cell>
          <cell r="X32">
            <v>0</v>
          </cell>
          <cell r="Y32">
            <v>30000</v>
          </cell>
        </row>
        <row r="33">
          <cell r="O33">
            <v>2211</v>
          </cell>
          <cell r="P33" t="str">
            <v>1</v>
          </cell>
          <cell r="Q33" t="str">
            <v>1</v>
          </cell>
          <cell r="R33" t="str">
            <v>00</v>
          </cell>
          <cell r="T33" t="str">
            <v>PRODUCTOS ALIMENTICIOS Y BEBIDAS PARA PERSONAS</v>
          </cell>
          <cell r="U33">
            <v>146200</v>
          </cell>
          <cell r="V33">
            <v>146200</v>
          </cell>
          <cell r="W33">
            <v>66500</v>
          </cell>
          <cell r="X33">
            <v>9075.27</v>
          </cell>
          <cell r="Y33">
            <v>137124.73000000001</v>
          </cell>
        </row>
        <row r="34">
          <cell r="O34">
            <v>2461</v>
          </cell>
          <cell r="P34" t="str">
            <v>1</v>
          </cell>
          <cell r="Q34" t="str">
            <v>1</v>
          </cell>
          <cell r="R34" t="str">
            <v>00</v>
          </cell>
          <cell r="T34" t="str">
            <v xml:space="preserve">MATERIAL ELÉCTRICO Y ELECTRÓNICO </v>
          </cell>
          <cell r="U34">
            <v>20000</v>
          </cell>
          <cell r="V34">
            <v>20000</v>
          </cell>
          <cell r="W34">
            <v>20000</v>
          </cell>
          <cell r="X34">
            <v>11479.89</v>
          </cell>
          <cell r="Y34">
            <v>8520.11</v>
          </cell>
        </row>
        <row r="35">
          <cell r="O35">
            <v>2491</v>
          </cell>
          <cell r="P35" t="str">
            <v>1</v>
          </cell>
          <cell r="Q35" t="str">
            <v>1</v>
          </cell>
          <cell r="R35" t="str">
            <v>00</v>
          </cell>
          <cell r="T35" t="str">
            <v>OTROS MATERIALES Y ARTÍCULOS DE CONSTRUCCIÓN Y REPARACIÓN</v>
          </cell>
          <cell r="U35">
            <v>20000</v>
          </cell>
          <cell r="V35">
            <v>20000</v>
          </cell>
          <cell r="W35">
            <v>20000</v>
          </cell>
          <cell r="X35">
            <v>19963.599999999999</v>
          </cell>
          <cell r="Y35">
            <v>36.4</v>
          </cell>
        </row>
        <row r="36">
          <cell r="O36">
            <v>2531</v>
          </cell>
          <cell r="P36" t="str">
            <v>1</v>
          </cell>
          <cell r="Q36" t="str">
            <v>1</v>
          </cell>
          <cell r="R36" t="str">
            <v>00</v>
          </cell>
          <cell r="T36" t="str">
            <v>MEDICINAS Y PRODUCTOS FARMACÉUTICOS</v>
          </cell>
          <cell r="U36">
            <v>40000</v>
          </cell>
          <cell r="V36">
            <v>40000</v>
          </cell>
          <cell r="W36">
            <v>40000</v>
          </cell>
          <cell r="X36">
            <v>19990.89</v>
          </cell>
          <cell r="Y36">
            <v>20009.11</v>
          </cell>
        </row>
        <row r="37">
          <cell r="O37">
            <v>2541</v>
          </cell>
          <cell r="P37" t="str">
            <v>1</v>
          </cell>
          <cell r="Q37" t="str">
            <v>1</v>
          </cell>
          <cell r="R37" t="str">
            <v>00</v>
          </cell>
          <cell r="T37" t="str">
            <v>MATERIALES, ACCESORIOS Y SUMINISTROS MÉDICOS</v>
          </cell>
          <cell r="U37">
            <v>20000</v>
          </cell>
          <cell r="V37">
            <v>20000</v>
          </cell>
          <cell r="W37">
            <v>20000</v>
          </cell>
          <cell r="X37">
            <v>0</v>
          </cell>
          <cell r="Y37">
            <v>20000</v>
          </cell>
        </row>
        <row r="38">
          <cell r="O38">
            <v>2611</v>
          </cell>
          <cell r="P38">
            <v>1</v>
          </cell>
          <cell r="Q38" t="str">
            <v>2</v>
          </cell>
          <cell r="R38" t="str">
            <v>00</v>
          </cell>
          <cell r="T38" t="str">
            <v>COMBUSTIBLES, LUBRICANTES Y ADITIVOS</v>
          </cell>
          <cell r="U38">
            <v>643560</v>
          </cell>
          <cell r="V38">
            <v>643560</v>
          </cell>
          <cell r="W38">
            <v>292530</v>
          </cell>
          <cell r="X38">
            <v>30767.19</v>
          </cell>
          <cell r="Y38">
            <v>612792.81000000006</v>
          </cell>
        </row>
        <row r="39">
          <cell r="O39">
            <v>2911</v>
          </cell>
          <cell r="P39">
            <v>1</v>
          </cell>
          <cell r="Q39">
            <v>1</v>
          </cell>
          <cell r="R39" t="str">
            <v>00</v>
          </cell>
          <cell r="T39" t="str">
            <v>HERRAMIENTAS MENORES</v>
          </cell>
          <cell r="U39">
            <v>50000</v>
          </cell>
          <cell r="V39">
            <v>50000</v>
          </cell>
          <cell r="W39">
            <v>40000</v>
          </cell>
          <cell r="X39">
            <v>25465.68</v>
          </cell>
          <cell r="Y39">
            <v>24534.32</v>
          </cell>
        </row>
        <row r="40">
          <cell r="O40">
            <v>2961</v>
          </cell>
          <cell r="P40">
            <v>1</v>
          </cell>
          <cell r="Q40" t="str">
            <v>2</v>
          </cell>
          <cell r="R40" t="str">
            <v>00</v>
          </cell>
          <cell r="T40" t="str">
            <v>REFACCIONES Y ACCESORIOS MENORES DE EQUIPO DE TRANSPORTE</v>
          </cell>
          <cell r="U40">
            <v>0</v>
          </cell>
          <cell r="V40">
            <v>150000</v>
          </cell>
          <cell r="W40">
            <v>150000</v>
          </cell>
          <cell r="X40">
            <v>0</v>
          </cell>
          <cell r="Y40">
            <v>150000</v>
          </cell>
        </row>
        <row r="41">
          <cell r="U41">
            <v>2824760</v>
          </cell>
          <cell r="V41">
            <v>2752760</v>
          </cell>
          <cell r="W41">
            <v>1637030</v>
          </cell>
          <cell r="X41">
            <v>283707.25999999995</v>
          </cell>
          <cell r="Y41">
            <v>2469052.7399999998</v>
          </cell>
        </row>
        <row r="42">
          <cell r="O42">
            <v>3112</v>
          </cell>
          <cell r="P42">
            <v>1</v>
          </cell>
          <cell r="Q42">
            <v>2</v>
          </cell>
          <cell r="R42" t="str">
            <v>00</v>
          </cell>
          <cell r="T42" t="str">
            <v>SERVICIO DE ENERGÍA ELÉCTRICA</v>
          </cell>
          <cell r="U42">
            <v>315552</v>
          </cell>
          <cell r="V42">
            <v>315552</v>
          </cell>
          <cell r="W42">
            <v>172128</v>
          </cell>
          <cell r="X42">
            <v>0</v>
          </cell>
          <cell r="Y42">
            <v>315552</v>
          </cell>
        </row>
        <row r="43">
          <cell r="O43">
            <v>3131</v>
          </cell>
          <cell r="P43">
            <v>1</v>
          </cell>
          <cell r="Q43">
            <v>2</v>
          </cell>
          <cell r="R43">
            <v>0</v>
          </cell>
          <cell r="T43" t="str">
            <v>AGUA POTABLE</v>
          </cell>
          <cell r="U43">
            <v>308286</v>
          </cell>
          <cell r="V43">
            <v>308286</v>
          </cell>
          <cell r="W43">
            <v>246632</v>
          </cell>
          <cell r="X43">
            <v>0</v>
          </cell>
          <cell r="Y43">
            <v>308286</v>
          </cell>
        </row>
        <row r="44">
          <cell r="O44">
            <v>3141</v>
          </cell>
          <cell r="P44">
            <v>1</v>
          </cell>
          <cell r="Q44">
            <v>2</v>
          </cell>
          <cell r="R44">
            <v>0</v>
          </cell>
          <cell r="T44" t="str">
            <v xml:space="preserve">TELEFONÍA TRADICIONAL </v>
          </cell>
          <cell r="U44">
            <v>364954</v>
          </cell>
          <cell r="V44">
            <v>364954</v>
          </cell>
          <cell r="W44">
            <v>165945</v>
          </cell>
          <cell r="X44">
            <v>24342.45</v>
          </cell>
          <cell r="Y44">
            <v>340611.55</v>
          </cell>
        </row>
        <row r="45">
          <cell r="O45">
            <v>3171</v>
          </cell>
          <cell r="P45">
            <v>1</v>
          </cell>
          <cell r="Q45">
            <v>2</v>
          </cell>
          <cell r="R45">
            <v>0</v>
          </cell>
          <cell r="T45" t="str">
            <v>SERVICIOS DE ACCESO DE INTERNET, REDES Y PROCESAMIENTO DE INFORMACIÓN</v>
          </cell>
          <cell r="U45">
            <v>271608</v>
          </cell>
          <cell r="V45">
            <v>271608</v>
          </cell>
          <cell r="W45">
            <v>123465</v>
          </cell>
          <cell r="X45">
            <v>111616.23</v>
          </cell>
          <cell r="Y45">
            <v>159991.76999999999</v>
          </cell>
        </row>
        <row r="46">
          <cell r="O46">
            <v>3291</v>
          </cell>
          <cell r="P46">
            <v>1</v>
          </cell>
          <cell r="Q46">
            <v>1</v>
          </cell>
          <cell r="R46" t="str">
            <v>00</v>
          </cell>
          <cell r="T46" t="str">
            <v>OTROS ARRENDAMIENTOS</v>
          </cell>
          <cell r="U46">
            <v>30000</v>
          </cell>
          <cell r="V46">
            <v>30000</v>
          </cell>
          <cell r="W46">
            <v>20000</v>
          </cell>
          <cell r="X46">
            <v>0</v>
          </cell>
          <cell r="Y46">
            <v>30000</v>
          </cell>
        </row>
        <row r="47">
          <cell r="O47">
            <v>3331</v>
          </cell>
          <cell r="P47">
            <v>1</v>
          </cell>
          <cell r="Q47">
            <v>1</v>
          </cell>
          <cell r="R47" t="str">
            <v>00</v>
          </cell>
          <cell r="T47" t="str">
            <v xml:space="preserve">SERVICIOS DE CONSULTORIA ADMINISTRATIVA, PROCESOS, TÉCNICA Y EN TECNOLOGÍAS DE LA INFORMACIÓN </v>
          </cell>
          <cell r="U47">
            <v>110000</v>
          </cell>
          <cell r="V47">
            <v>160000</v>
          </cell>
          <cell r="W47">
            <v>160000</v>
          </cell>
          <cell r="X47">
            <v>0</v>
          </cell>
          <cell r="Y47">
            <v>160000</v>
          </cell>
        </row>
        <row r="48">
          <cell r="O48">
            <v>3341</v>
          </cell>
          <cell r="P48">
            <v>1</v>
          </cell>
          <cell r="Q48">
            <v>1</v>
          </cell>
          <cell r="R48">
            <v>0</v>
          </cell>
          <cell r="T48" t="str">
            <v>SERVICIOS DE CAPACITACIÓN</v>
          </cell>
          <cell r="U48">
            <v>5000</v>
          </cell>
          <cell r="V48">
            <v>5000</v>
          </cell>
          <cell r="W48">
            <v>4000</v>
          </cell>
          <cell r="X48">
            <v>0</v>
          </cell>
          <cell r="Y48">
            <v>5000</v>
          </cell>
        </row>
        <row r="49">
          <cell r="O49">
            <v>3361</v>
          </cell>
          <cell r="P49">
            <v>1</v>
          </cell>
          <cell r="Q49">
            <v>2</v>
          </cell>
          <cell r="R49">
            <v>0</v>
          </cell>
          <cell r="T49" t="str">
            <v>SERVICIOS DE APOYO ADMINISTRATIVO Y FOTOCOPIADO</v>
          </cell>
          <cell r="U49">
            <v>1045266</v>
          </cell>
          <cell r="V49">
            <v>1045266</v>
          </cell>
          <cell r="W49">
            <v>475130</v>
          </cell>
          <cell r="X49">
            <v>238855.44</v>
          </cell>
          <cell r="Y49">
            <v>806410.56</v>
          </cell>
        </row>
        <row r="50">
          <cell r="O50">
            <v>3381</v>
          </cell>
          <cell r="P50">
            <v>1</v>
          </cell>
          <cell r="Q50">
            <v>2</v>
          </cell>
          <cell r="R50">
            <v>0</v>
          </cell>
          <cell r="T50" t="str">
            <v>SERVICIOS DE VIGILANCIA</v>
          </cell>
          <cell r="U50">
            <v>3245828</v>
          </cell>
          <cell r="V50">
            <v>3245828</v>
          </cell>
          <cell r="W50">
            <v>1475385</v>
          </cell>
          <cell r="X50">
            <v>1009945.67</v>
          </cell>
          <cell r="Y50">
            <v>2235882.33</v>
          </cell>
        </row>
        <row r="51">
          <cell r="O51">
            <v>3451</v>
          </cell>
          <cell r="P51">
            <v>1</v>
          </cell>
          <cell r="Q51">
            <v>2</v>
          </cell>
          <cell r="R51">
            <v>0</v>
          </cell>
          <cell r="T51" t="str">
            <v>SEGUROS DE BIENES PATRIMONIALES</v>
          </cell>
          <cell r="U51">
            <v>233550</v>
          </cell>
          <cell r="V51">
            <v>233550</v>
          </cell>
          <cell r="W51">
            <v>106165</v>
          </cell>
          <cell r="X51">
            <v>17106.25</v>
          </cell>
          <cell r="Y51">
            <v>216443.75</v>
          </cell>
        </row>
        <row r="52">
          <cell r="O52">
            <v>3511</v>
          </cell>
          <cell r="P52">
            <v>1</v>
          </cell>
          <cell r="Q52">
            <v>1</v>
          </cell>
          <cell r="R52">
            <v>0</v>
          </cell>
          <cell r="T52" t="str">
            <v>CONSERVACIÓN Y MANTENIMIENTO MENOR DE INMUEBLE</v>
          </cell>
          <cell r="U52">
            <v>4000000</v>
          </cell>
          <cell r="V52">
            <v>2430000</v>
          </cell>
          <cell r="W52">
            <v>2430000</v>
          </cell>
          <cell r="X52">
            <v>48941.72</v>
          </cell>
          <cell r="Y52">
            <v>2381058.2799999998</v>
          </cell>
        </row>
        <row r="53">
          <cell r="O53">
            <v>3531</v>
          </cell>
          <cell r="P53">
            <v>1</v>
          </cell>
          <cell r="Q53">
            <v>1</v>
          </cell>
          <cell r="R53">
            <v>0</v>
          </cell>
          <cell r="T53" t="str">
            <v>INSTALACIÓN, REPARACIÓN Y MANTENIMIENTO DE EQUIPO DE CÓMPUTO Y TECNOLOGÍAS DE LA INFORMACIÓN</v>
          </cell>
          <cell r="U53">
            <v>50000</v>
          </cell>
          <cell r="V53">
            <v>50000</v>
          </cell>
          <cell r="W53">
            <v>30000</v>
          </cell>
          <cell r="X53">
            <v>0</v>
          </cell>
          <cell r="Y53">
            <v>50000</v>
          </cell>
        </row>
        <row r="54">
          <cell r="O54">
            <v>3552</v>
          </cell>
          <cell r="P54">
            <v>1</v>
          </cell>
          <cell r="Q54">
            <v>1</v>
          </cell>
          <cell r="R54">
            <v>0</v>
          </cell>
          <cell r="T54" t="str">
            <v>REPARACIÓN, MANTENIMIENTO Y CONSERVACIÓN DE EQUIPO DE TRANSPORTE DESTINADOS A SERVICIOS PÚBLICOSY OPERACIÓN DE PROGRAMAS PÚBLICOS</v>
          </cell>
          <cell r="U54">
            <v>200000</v>
          </cell>
          <cell r="V54">
            <v>200000</v>
          </cell>
          <cell r="W54">
            <v>150000</v>
          </cell>
          <cell r="X54">
            <v>124543.98</v>
          </cell>
          <cell r="Y54">
            <v>75456.02</v>
          </cell>
        </row>
        <row r="55">
          <cell r="O55">
            <v>3571</v>
          </cell>
          <cell r="P55">
            <v>1</v>
          </cell>
          <cell r="Q55">
            <v>1</v>
          </cell>
          <cell r="R55">
            <v>0</v>
          </cell>
          <cell r="T55" t="str">
            <v>INSTALACIÓN, REPARACIÓN Y MANTENIMIENTO DE MAQUINARIA, OTROS EQUIPOS Y HERRAMIENTA</v>
          </cell>
          <cell r="U55">
            <v>50000</v>
          </cell>
          <cell r="V55">
            <v>1450000</v>
          </cell>
          <cell r="W55">
            <v>1430000</v>
          </cell>
          <cell r="X55">
            <v>392191.07</v>
          </cell>
          <cell r="Y55">
            <v>1057808.93</v>
          </cell>
        </row>
        <row r="56">
          <cell r="O56">
            <v>3581</v>
          </cell>
          <cell r="P56">
            <v>1</v>
          </cell>
          <cell r="Q56">
            <v>1</v>
          </cell>
          <cell r="R56">
            <v>0</v>
          </cell>
          <cell r="T56" t="str">
            <v>SERVICIO DE LIMPIEZA Y MANEJO DE DESECHOS</v>
          </cell>
          <cell r="U56">
            <v>3050000</v>
          </cell>
          <cell r="V56">
            <v>3050000</v>
          </cell>
          <cell r="W56">
            <v>1500000</v>
          </cell>
          <cell r="X56">
            <v>1240056.48</v>
          </cell>
          <cell r="Y56">
            <v>1809943.52</v>
          </cell>
        </row>
        <row r="57">
          <cell r="O57">
            <v>3591</v>
          </cell>
          <cell r="P57">
            <v>1</v>
          </cell>
          <cell r="Q57">
            <v>1</v>
          </cell>
          <cell r="R57" t="str">
            <v>00</v>
          </cell>
          <cell r="T57" t="str">
            <v>SERVICIO DE JARDINERIA Y FUMIGACIÓN</v>
          </cell>
          <cell r="U57">
            <v>200000</v>
          </cell>
          <cell r="V57">
            <v>200000</v>
          </cell>
          <cell r="W57">
            <v>150000</v>
          </cell>
          <cell r="X57">
            <v>36656</v>
          </cell>
          <cell r="Y57">
            <v>163344</v>
          </cell>
        </row>
        <row r="58">
          <cell r="O58">
            <v>3722</v>
          </cell>
          <cell r="P58">
            <v>1</v>
          </cell>
          <cell r="Q58">
            <v>1</v>
          </cell>
          <cell r="R58" t="str">
            <v>00</v>
          </cell>
          <cell r="T58" t="str">
            <v>PASAJES TERRESTRES AL INTERIOR DE LA CIUDAD DE MÉXICO</v>
          </cell>
          <cell r="U58">
            <v>820000</v>
          </cell>
          <cell r="V58">
            <v>820000</v>
          </cell>
          <cell r="W58">
            <v>375000</v>
          </cell>
          <cell r="X58">
            <v>375000</v>
          </cell>
          <cell r="Y58">
            <v>445000</v>
          </cell>
        </row>
        <row r="59">
          <cell r="O59">
            <v>3921</v>
          </cell>
          <cell r="P59">
            <v>1</v>
          </cell>
          <cell r="Q59">
            <v>1</v>
          </cell>
          <cell r="R59" t="str">
            <v>00</v>
          </cell>
          <cell r="T59" t="str">
            <v>IMPUESTOS Y DERECHOS</v>
          </cell>
          <cell r="U59">
            <v>88000</v>
          </cell>
          <cell r="V59">
            <v>208000</v>
          </cell>
          <cell r="W59">
            <v>173000</v>
          </cell>
          <cell r="X59">
            <v>126102</v>
          </cell>
          <cell r="Y59">
            <v>81898</v>
          </cell>
        </row>
        <row r="60">
          <cell r="O60">
            <v>3969</v>
          </cell>
          <cell r="P60">
            <v>1</v>
          </cell>
          <cell r="Q60">
            <v>2</v>
          </cell>
          <cell r="R60" t="str">
            <v>00</v>
          </cell>
          <cell r="T60" t="str">
            <v>OTROS GASTOS POR RESPONSABILIDAD</v>
          </cell>
          <cell r="U60">
            <v>8000</v>
          </cell>
          <cell r="V60">
            <v>80000</v>
          </cell>
          <cell r="W60">
            <v>76400</v>
          </cell>
          <cell r="X60">
            <v>0</v>
          </cell>
          <cell r="Y60">
            <v>80000</v>
          </cell>
        </row>
        <row r="61">
          <cell r="O61">
            <v>3981</v>
          </cell>
          <cell r="P61">
            <v>1</v>
          </cell>
          <cell r="Q61">
            <v>2</v>
          </cell>
          <cell r="R61" t="str">
            <v>00</v>
          </cell>
          <cell r="T61" t="str">
            <v>IMPUESTOS SOBRE NÓMINA</v>
          </cell>
          <cell r="U61">
            <v>2172871</v>
          </cell>
          <cell r="V61">
            <v>2172871</v>
          </cell>
          <cell r="W61">
            <v>1086450</v>
          </cell>
          <cell r="X61">
            <v>784809.64</v>
          </cell>
          <cell r="Y61">
            <v>1388061.36</v>
          </cell>
        </row>
        <row r="62">
          <cell r="O62">
            <v>3982</v>
          </cell>
          <cell r="P62">
            <v>1</v>
          </cell>
          <cell r="Q62">
            <v>1</v>
          </cell>
          <cell r="R62" t="str">
            <v>00</v>
          </cell>
          <cell r="T62" t="str">
            <v>OTROS IMPUESTOS DERIVADOS DE UNA RELACIÓN LABORAL</v>
          </cell>
          <cell r="U62">
            <v>1504188</v>
          </cell>
          <cell r="V62">
            <v>1504188</v>
          </cell>
          <cell r="W62">
            <v>752094</v>
          </cell>
          <cell r="X62">
            <v>11593.58</v>
          </cell>
          <cell r="Y62">
            <v>1492594.42</v>
          </cell>
        </row>
        <row r="63">
          <cell r="U63">
            <v>18073103</v>
          </cell>
          <cell r="V63">
            <v>18145103</v>
          </cell>
          <cell r="W63">
            <v>11101794</v>
          </cell>
          <cell r="X63">
            <v>4541760.51</v>
          </cell>
          <cell r="Y63">
            <v>13603342.489999998</v>
          </cell>
        </row>
        <row r="64">
          <cell r="O64">
            <v>7921</v>
          </cell>
          <cell r="P64">
            <v>1</v>
          </cell>
          <cell r="Q64">
            <v>1</v>
          </cell>
          <cell r="R64">
            <v>89</v>
          </cell>
          <cell r="T64" t="str">
            <v>CONTINGENCIAS SOCIOECONÓMICAS</v>
          </cell>
          <cell r="U64">
            <v>2000</v>
          </cell>
          <cell r="V64">
            <v>2000</v>
          </cell>
          <cell r="W64">
            <v>2000</v>
          </cell>
          <cell r="X64">
            <v>0</v>
          </cell>
          <cell r="Y64">
            <v>2000</v>
          </cell>
        </row>
        <row r="65">
          <cell r="O65">
            <v>7999</v>
          </cell>
          <cell r="P65">
            <v>1</v>
          </cell>
          <cell r="Q65">
            <v>1</v>
          </cell>
          <cell r="R65" t="str">
            <v>A5</v>
          </cell>
          <cell r="T65" t="str">
            <v>OTRAS EROGACIONES ESPECIALES</v>
          </cell>
          <cell r="U65">
            <v>500</v>
          </cell>
          <cell r="V65">
            <v>500</v>
          </cell>
          <cell r="W65">
            <v>400</v>
          </cell>
          <cell r="X65">
            <v>0</v>
          </cell>
          <cell r="Y65">
            <v>500</v>
          </cell>
        </row>
        <row r="66">
          <cell r="O66">
            <v>7999</v>
          </cell>
          <cell r="P66">
            <v>1</v>
          </cell>
          <cell r="Q66">
            <v>1</v>
          </cell>
          <cell r="R66" t="str">
            <v>A6</v>
          </cell>
          <cell r="T66" t="str">
            <v>OTRAS EROGACIONES ESPECIALES</v>
          </cell>
          <cell r="U66">
            <v>500</v>
          </cell>
          <cell r="V66">
            <v>500</v>
          </cell>
          <cell r="W66">
            <v>400</v>
          </cell>
          <cell r="X66">
            <v>0</v>
          </cell>
          <cell r="Y66">
            <v>500</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6/ecd/3a4/686ecd3a4dfde864011439.pdf" TargetMode="External"/><Relationship Id="rId2" Type="http://schemas.openxmlformats.org/officeDocument/2006/relationships/hyperlink" Target="https://transparencia.cdmx.gob.mx/storage/app/uploads/public/686/ecd/3a4/686ecd3a4dfde864011439.pdf" TargetMode="External"/><Relationship Id="rId1" Type="http://schemas.openxmlformats.org/officeDocument/2006/relationships/hyperlink" Target="https://transparencia.cdmx.gob.mx/storage/app/uploads/public/686/ecd/3a4/686ecd3a4dfde864011439.pdf" TargetMode="External"/><Relationship Id="rId4" Type="http://schemas.openxmlformats.org/officeDocument/2006/relationships/hyperlink" Target="https://transparencia.cdmx.gob.mx/storage/app/uploads/public/686/ecd/3a4/686ecd3a4dfde8640114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5">
        <v>45748</v>
      </c>
      <c r="C8" s="5">
        <v>45838</v>
      </c>
      <c r="D8">
        <v>1000</v>
      </c>
      <c r="E8">
        <v>1100</v>
      </c>
      <c r="F8">
        <v>1131</v>
      </c>
      <c r="G8" t="str">
        <f>VLOOKUP($F8,[1]JUNIO!$O$11:$Y$66,6,0)</f>
        <v>SUELDOS BASE AL PERSONAL PERMANENTE</v>
      </c>
      <c r="H8">
        <f>VLOOKUP($F8,[1]JUNIO!$O$11:$Y$66,7,0)</f>
        <v>14244972</v>
      </c>
      <c r="I8" s="6">
        <f>VLOOKUP($F8,[1]JUNIO!$O$11:$Y$66,8,0)</f>
        <v>14200304.91</v>
      </c>
      <c r="J8" s="6">
        <f>VLOOKUP($F8,[1]JUNIO!$O$11:$Y$66,9,0)</f>
        <v>8747102.9100000001</v>
      </c>
      <c r="K8" s="6">
        <f>VLOOKUP($F8,[1]JUNIO!$O$11:$Y$66,10,0)</f>
        <v>6880877.29</v>
      </c>
      <c r="L8" s="6">
        <f>VLOOKUP($F8,[1]JUNIO!$O$11:$Y$66,10,0)</f>
        <v>6880877.29</v>
      </c>
      <c r="M8" s="6">
        <f>VLOOKUP($F8,[1]JUNIO!$O$11:$Y$66,10,0)</f>
        <v>6880877.29</v>
      </c>
      <c r="N8" t="s">
        <v>51</v>
      </c>
      <c r="O8" s="7" t="s">
        <v>52</v>
      </c>
      <c r="P8" t="s">
        <v>53</v>
      </c>
      <c r="Q8" s="5">
        <v>45838</v>
      </c>
    </row>
    <row r="9" spans="1:18" x14ac:dyDescent="0.25">
      <c r="A9">
        <v>2025</v>
      </c>
      <c r="B9" s="5">
        <v>45748</v>
      </c>
      <c r="C9" s="5">
        <v>45838</v>
      </c>
      <c r="D9">
        <v>1000</v>
      </c>
      <c r="E9">
        <v>1200</v>
      </c>
      <c r="F9">
        <v>1231</v>
      </c>
      <c r="G9" t="str">
        <f>VLOOKUP(F9,[1]JUNIO!$O$11:$Y$66,6,0)</f>
        <v>RETRIBUCIONES POR SERVICIOS DE CARÁCTER SOCIAL</v>
      </c>
      <c r="H9">
        <f>VLOOKUP($F9,[1]JUNIO!$O$11:$Y$66,7,0)</f>
        <v>245250</v>
      </c>
      <c r="I9" s="6">
        <f>VLOOKUP($F9,[1]JUNIO!$O$11:$Y$66,8,0)</f>
        <v>245250</v>
      </c>
      <c r="J9" s="6">
        <f>VLOOKUP($F9,[1]JUNIO!$O$11:$Y$66,9,0)</f>
        <v>150000</v>
      </c>
      <c r="K9" s="6">
        <f>VLOOKUP($F9,[1]JUNIO!$O$11:$Y$66,10,0)</f>
        <v>0</v>
      </c>
      <c r="L9" s="6">
        <f>VLOOKUP($F9,[1]JUNIO!$O$11:$Y$66,10,0)</f>
        <v>0</v>
      </c>
      <c r="M9" s="6">
        <f>VLOOKUP($F9,[1]JUNIO!$O$11:$Y$66,10,0)</f>
        <v>0</v>
      </c>
      <c r="N9" t="s">
        <v>51</v>
      </c>
      <c r="O9" s="7" t="s">
        <v>52</v>
      </c>
      <c r="P9" t="s">
        <v>53</v>
      </c>
      <c r="Q9" s="5">
        <v>45838</v>
      </c>
    </row>
    <row r="10" spans="1:18" x14ac:dyDescent="0.25">
      <c r="A10">
        <v>2025</v>
      </c>
      <c r="B10" s="5">
        <v>45748</v>
      </c>
      <c r="C10" s="5">
        <v>45838</v>
      </c>
      <c r="D10">
        <v>1000</v>
      </c>
      <c r="E10">
        <v>1300</v>
      </c>
      <c r="F10">
        <v>1311</v>
      </c>
      <c r="G10" t="str">
        <f>VLOOKUP(F10,[1]JUNIO!$O$11:$Y$66,6,0)</f>
        <v>PRIMA QUINQUENAL POR AÑOS DE SERV. EFECTIVOS PRESTADOS</v>
      </c>
      <c r="H10">
        <f>VLOOKUP($F10,[1]JUNIO!$O$11:$Y$66,7,0)</f>
        <v>9927</v>
      </c>
      <c r="I10" s="6">
        <f>VLOOKUP($F10,[1]JUNIO!$O$11:$Y$66,8,0)</f>
        <v>10028.709999999999</v>
      </c>
      <c r="J10" s="6">
        <f>VLOOKUP($F10,[1]JUNIO!$O$11:$Y$66,9,0)</f>
        <v>6173.7099999999991</v>
      </c>
      <c r="K10" s="6">
        <f>VLOOKUP($F10,[1]JUNIO!$O$11:$Y$66,10,0)</f>
        <v>5667.3</v>
      </c>
      <c r="L10" s="6">
        <f>VLOOKUP($F10,[1]JUNIO!$O$11:$Y$66,10,0)</f>
        <v>5667.3</v>
      </c>
      <c r="M10" s="6">
        <f>VLOOKUP($F10,[1]JUNIO!$O$11:$Y$66,10,0)</f>
        <v>5667.3</v>
      </c>
      <c r="N10" t="s">
        <v>51</v>
      </c>
      <c r="O10" s="7" t="s">
        <v>52</v>
      </c>
      <c r="P10" t="s">
        <v>53</v>
      </c>
      <c r="Q10" s="5">
        <v>45838</v>
      </c>
    </row>
    <row r="11" spans="1:18" x14ac:dyDescent="0.25">
      <c r="A11">
        <v>2025</v>
      </c>
      <c r="B11" s="5">
        <v>45748</v>
      </c>
      <c r="C11" s="5">
        <v>45838</v>
      </c>
      <c r="D11">
        <v>1000</v>
      </c>
      <c r="E11">
        <v>1300</v>
      </c>
      <c r="F11">
        <v>1321</v>
      </c>
      <c r="G11" t="str">
        <f>VLOOKUP(F11,[1]JUNIO!$O$11:$Y$66,6,0)</f>
        <v>PRIMA DE VACACIONES</v>
      </c>
      <c r="H11">
        <f>VLOOKUP($F11,[1]JUNIO!$O$11:$Y$66,7,0)</f>
        <v>489884</v>
      </c>
      <c r="I11" s="6">
        <f>VLOOKUP($F11,[1]JUNIO!$O$11:$Y$66,8,0)</f>
        <v>489884</v>
      </c>
      <c r="J11" s="6">
        <f>VLOOKUP($F11,[1]JUNIO!$O$11:$Y$66,9,0)</f>
        <v>244942</v>
      </c>
      <c r="K11" s="6">
        <f>VLOOKUP($F11,[1]JUNIO!$O$11:$Y$66,10,0)</f>
        <v>164886.84</v>
      </c>
      <c r="L11" s="6">
        <f>VLOOKUP($F11,[1]JUNIO!$O$11:$Y$66,10,0)</f>
        <v>164886.84</v>
      </c>
      <c r="M11" s="6">
        <f>VLOOKUP($F11,[1]JUNIO!$O$11:$Y$66,10,0)</f>
        <v>164886.84</v>
      </c>
      <c r="N11" t="s">
        <v>51</v>
      </c>
      <c r="O11" s="7" t="s">
        <v>52</v>
      </c>
      <c r="P11" t="s">
        <v>53</v>
      </c>
      <c r="Q11" s="5">
        <v>45838</v>
      </c>
    </row>
    <row r="12" spans="1:18" x14ac:dyDescent="0.25">
      <c r="A12">
        <v>2025</v>
      </c>
      <c r="B12" s="5">
        <v>45748</v>
      </c>
      <c r="C12" s="5">
        <v>45838</v>
      </c>
      <c r="D12">
        <v>1000</v>
      </c>
      <c r="E12">
        <v>1300</v>
      </c>
      <c r="F12">
        <v>1323</v>
      </c>
      <c r="G12" t="str">
        <f>VLOOKUP(F12,[1]JUNIO!$O$11:$Y$66,6,0)</f>
        <v>GRATIFICACION DE FIN DE AÑO</v>
      </c>
      <c r="H12">
        <f>VLOOKUP($F12,[1]JUNIO!$O$11:$Y$66,7,0)</f>
        <v>5476560</v>
      </c>
      <c r="I12" s="6">
        <f>VLOOKUP($F12,[1]JUNIO!$O$11:$Y$66,8,0)</f>
        <v>5476560</v>
      </c>
      <c r="J12" s="6">
        <f>VLOOKUP($F12,[1]JUNIO!$O$11:$Y$66,9,0)</f>
        <v>3349578</v>
      </c>
      <c r="K12" s="6">
        <f>VLOOKUP($F12,[1]JUNIO!$O$11:$Y$66,10,0)</f>
        <v>144299.51999999999</v>
      </c>
      <c r="L12" s="6">
        <f>VLOOKUP($F12,[1]JUNIO!$O$11:$Y$66,10,0)</f>
        <v>144299.51999999999</v>
      </c>
      <c r="M12" s="6">
        <f>VLOOKUP($F12,[1]JUNIO!$O$11:$Y$66,10,0)</f>
        <v>144299.51999999999</v>
      </c>
      <c r="N12" t="s">
        <v>51</v>
      </c>
      <c r="O12" s="7" t="s">
        <v>52</v>
      </c>
      <c r="P12" t="s">
        <v>53</v>
      </c>
      <c r="Q12" s="5">
        <v>45838</v>
      </c>
    </row>
    <row r="13" spans="1:18" x14ac:dyDescent="0.25">
      <c r="A13">
        <v>2025</v>
      </c>
      <c r="B13" s="5">
        <v>45748</v>
      </c>
      <c r="C13" s="5">
        <v>45838</v>
      </c>
      <c r="D13">
        <v>1000</v>
      </c>
      <c r="E13">
        <v>1300</v>
      </c>
      <c r="F13">
        <v>1341</v>
      </c>
      <c r="G13" t="str">
        <f>VLOOKUP(F13,[1]JUNIO!$O$11:$Y$66,6,0)</f>
        <v>COMPENSACIONES</v>
      </c>
      <c r="H13">
        <f>VLOOKUP($F13,[1]JUNIO!$O$11:$Y$66,7,0)</f>
        <v>282829</v>
      </c>
      <c r="I13" s="6">
        <f>VLOOKUP($F13,[1]JUNIO!$O$11:$Y$66,8,0)</f>
        <v>282829</v>
      </c>
      <c r="J13" s="6">
        <f>VLOOKUP($F13,[1]JUNIO!$O$11:$Y$66,9,0)</f>
        <v>282829</v>
      </c>
      <c r="K13" s="6">
        <f>VLOOKUP($F13,[1]JUNIO!$O$11:$Y$66,10,0)</f>
        <v>113672.14</v>
      </c>
      <c r="L13" s="6">
        <f>VLOOKUP($F13,[1]JUNIO!$O$11:$Y$66,10,0)</f>
        <v>113672.14</v>
      </c>
      <c r="M13" s="6">
        <f>VLOOKUP($F13,[1]JUNIO!$O$11:$Y$66,10,0)</f>
        <v>113672.14</v>
      </c>
      <c r="N13" t="s">
        <v>51</v>
      </c>
      <c r="O13" s="7" t="s">
        <v>52</v>
      </c>
      <c r="P13" t="s">
        <v>53</v>
      </c>
      <c r="Q13" s="5">
        <v>45838</v>
      </c>
    </row>
    <row r="14" spans="1:18" x14ac:dyDescent="0.25">
      <c r="A14">
        <v>2025</v>
      </c>
      <c r="B14" s="5">
        <v>45748</v>
      </c>
      <c r="C14" s="5">
        <v>45838</v>
      </c>
      <c r="D14">
        <v>1000</v>
      </c>
      <c r="E14">
        <v>1400</v>
      </c>
      <c r="F14">
        <v>1411</v>
      </c>
      <c r="G14" t="str">
        <f>VLOOKUP(F14,[1]JUNIO!$O$11:$Y$66,6,0)</f>
        <v>APORTACIONES A INSTITUCIONES DE SEGURIDAD SOCIAL</v>
      </c>
      <c r="H14">
        <f>VLOOKUP($F14,[1]JUNIO!$O$11:$Y$66,7,0)</f>
        <v>1476486</v>
      </c>
      <c r="I14" s="6">
        <f>VLOOKUP($F14,[1]JUNIO!$O$11:$Y$66,8,0)</f>
        <v>1476486</v>
      </c>
      <c r="J14" s="6">
        <f>VLOOKUP($F14,[1]JUNIO!$O$11:$Y$66,9,0)</f>
        <v>905196</v>
      </c>
      <c r="K14" s="6">
        <f>VLOOKUP($F14,[1]JUNIO!$O$11:$Y$66,10,0)</f>
        <v>570725.76</v>
      </c>
      <c r="L14" s="6">
        <f>VLOOKUP($F14,[1]JUNIO!$O$11:$Y$66,10,0)</f>
        <v>570725.76</v>
      </c>
      <c r="M14" s="6">
        <f>VLOOKUP($F14,[1]JUNIO!$O$11:$Y$66,10,0)</f>
        <v>570725.76</v>
      </c>
      <c r="N14" t="s">
        <v>51</v>
      </c>
      <c r="O14" s="7" t="s">
        <v>52</v>
      </c>
      <c r="P14" t="s">
        <v>53</v>
      </c>
      <c r="Q14" s="5">
        <v>45838</v>
      </c>
    </row>
    <row r="15" spans="1:18" x14ac:dyDescent="0.25">
      <c r="A15">
        <v>2025</v>
      </c>
      <c r="B15" s="5">
        <v>45748</v>
      </c>
      <c r="C15" s="5">
        <v>45838</v>
      </c>
      <c r="D15">
        <v>1000</v>
      </c>
      <c r="E15">
        <v>1400</v>
      </c>
      <c r="F15">
        <v>1421</v>
      </c>
      <c r="G15" t="str">
        <f>VLOOKUP(F15,[1]JUNIO!$O$11:$Y$66,6,0)</f>
        <v>APORTACIONES A FONDO DE VIVIENDA</v>
      </c>
      <c r="H15">
        <f>VLOOKUP($F15,[1]JUNIO!$O$11:$Y$66,7,0)</f>
        <v>758394</v>
      </c>
      <c r="I15" s="6">
        <f>VLOOKUP($F15,[1]JUNIO!$O$11:$Y$66,8,0)</f>
        <v>758394</v>
      </c>
      <c r="J15" s="6">
        <f>VLOOKUP($F15,[1]JUNIO!$O$11:$Y$66,9,0)</f>
        <v>465996</v>
      </c>
      <c r="K15" s="6">
        <f>VLOOKUP($F15,[1]JUNIO!$O$11:$Y$66,10,0)</f>
        <v>286224.2</v>
      </c>
      <c r="L15" s="6">
        <f>VLOOKUP($F15,[1]JUNIO!$O$11:$Y$66,10,0)</f>
        <v>286224.2</v>
      </c>
      <c r="M15" s="6">
        <f>VLOOKUP($F15,[1]JUNIO!$O$11:$Y$66,10,0)</f>
        <v>286224.2</v>
      </c>
      <c r="N15" t="s">
        <v>51</v>
      </c>
      <c r="O15" s="7" t="s">
        <v>52</v>
      </c>
      <c r="P15" t="s">
        <v>53</v>
      </c>
      <c r="Q15" s="5">
        <v>45838</v>
      </c>
    </row>
    <row r="16" spans="1:18" x14ac:dyDescent="0.25">
      <c r="A16">
        <v>2025</v>
      </c>
      <c r="B16" s="5">
        <v>45748</v>
      </c>
      <c r="C16" s="5">
        <v>45838</v>
      </c>
      <c r="D16">
        <v>1000</v>
      </c>
      <c r="E16">
        <v>1400</v>
      </c>
      <c r="F16">
        <v>1431</v>
      </c>
      <c r="G16" t="str">
        <f>VLOOKUP(F16,[1]JUNIO!$O$11:$Y$66,6,0)</f>
        <v>APORTACIONES AL SISTEMA PARA EL RETIRO O A LA ADMINISTRADORA DE FONDOS PARA EL RETIRO Y AHORRO SOLIDARIO</v>
      </c>
      <c r="H16">
        <f>VLOOKUP($F16,[1]JUNIO!$O$11:$Y$66,7,0)</f>
        <v>1151609</v>
      </c>
      <c r="I16" s="6">
        <f>VLOOKUP($F16,[1]JUNIO!$O$11:$Y$66,8,0)</f>
        <v>1151609</v>
      </c>
      <c r="J16" s="6">
        <f>VLOOKUP($F16,[1]JUNIO!$O$11:$Y$66,9,0)</f>
        <v>706494</v>
      </c>
      <c r="K16" s="6">
        <f>VLOOKUP($F16,[1]JUNIO!$O$11:$Y$66,10,0)</f>
        <v>489327.77</v>
      </c>
      <c r="L16" s="6">
        <f>VLOOKUP($F16,[1]JUNIO!$O$11:$Y$66,10,0)</f>
        <v>489327.77</v>
      </c>
      <c r="M16" s="6">
        <f>VLOOKUP($F16,[1]JUNIO!$O$11:$Y$66,10,0)</f>
        <v>489327.77</v>
      </c>
      <c r="N16" t="s">
        <v>51</v>
      </c>
      <c r="O16" s="7" t="s">
        <v>52</v>
      </c>
      <c r="P16" t="s">
        <v>53</v>
      </c>
      <c r="Q16" s="5">
        <v>45838</v>
      </c>
    </row>
    <row r="17" spans="1:17" x14ac:dyDescent="0.25">
      <c r="A17">
        <v>2025</v>
      </c>
      <c r="B17" s="5">
        <v>45748</v>
      </c>
      <c r="C17" s="5">
        <v>45838</v>
      </c>
      <c r="D17">
        <v>1000</v>
      </c>
      <c r="E17">
        <v>1400</v>
      </c>
      <c r="F17">
        <v>1441</v>
      </c>
      <c r="G17" t="str">
        <f>VLOOKUP(F17,[1]JUNIO!$O$11:$Y$66,6,0)</f>
        <v>PRIMAS POR SEGURO DE VIDA DEL PERSONAL CIVIL</v>
      </c>
      <c r="H17">
        <f>VLOOKUP($F17,[1]JUNIO!$O$11:$Y$66,7,0)</f>
        <v>1226250</v>
      </c>
      <c r="I17" s="6">
        <f>VLOOKUP($F17,[1]JUNIO!$O$11:$Y$66,8,0)</f>
        <v>1226250</v>
      </c>
      <c r="J17" s="6">
        <f>VLOOKUP($F17,[1]JUNIO!$O$11:$Y$66,9,0)</f>
        <v>750000</v>
      </c>
      <c r="K17" s="6">
        <f>VLOOKUP($F17,[1]JUNIO!$O$11:$Y$66,10,0)</f>
        <v>592925.71</v>
      </c>
      <c r="L17" s="6">
        <f>VLOOKUP($F17,[1]JUNIO!$O$11:$Y$66,10,0)</f>
        <v>592925.71</v>
      </c>
      <c r="M17" s="6">
        <f>VLOOKUP($F17,[1]JUNIO!$O$11:$Y$66,10,0)</f>
        <v>592925.71</v>
      </c>
      <c r="N17" t="s">
        <v>51</v>
      </c>
      <c r="O17" s="7" t="s">
        <v>52</v>
      </c>
      <c r="P17" t="s">
        <v>53</v>
      </c>
      <c r="Q17" s="5">
        <v>45838</v>
      </c>
    </row>
    <row r="18" spans="1:17" x14ac:dyDescent="0.25">
      <c r="A18">
        <v>2025</v>
      </c>
      <c r="B18" s="5">
        <v>45748</v>
      </c>
      <c r="C18" s="5">
        <v>45838</v>
      </c>
      <c r="D18">
        <v>1000</v>
      </c>
      <c r="E18">
        <v>1400</v>
      </c>
      <c r="F18">
        <v>1443</v>
      </c>
      <c r="G18" t="str">
        <f>VLOOKUP(F18,[1]JUNIO!$O$11:$Y$66,6,0)</f>
        <v>PRIMAS POR SEGURO DE RETIRO DEL PERSONAL AL SERVICIO DE LAS UNIDADES RESPONSABLES DEL GASTO DE LA CIUDAD DE MÉXICO</v>
      </c>
      <c r="H18">
        <f>VLOOKUP($F18,[1]JUNIO!$O$11:$Y$66,7,0)</f>
        <v>81747</v>
      </c>
      <c r="I18" s="6">
        <f>VLOOKUP($F18,[1]JUNIO!$O$11:$Y$66,8,0)</f>
        <v>81747</v>
      </c>
      <c r="J18" s="6">
        <f>VLOOKUP($F18,[1]JUNIO!$O$11:$Y$66,9,0)</f>
        <v>49998</v>
      </c>
      <c r="K18" s="6">
        <f>VLOOKUP($F18,[1]JUNIO!$O$11:$Y$66,10,0)</f>
        <v>20024.73</v>
      </c>
      <c r="L18" s="6">
        <f>VLOOKUP($F18,[1]JUNIO!$O$11:$Y$66,10,0)</f>
        <v>20024.73</v>
      </c>
      <c r="M18" s="6">
        <f>VLOOKUP($F18,[1]JUNIO!$O$11:$Y$66,10,0)</f>
        <v>20024.73</v>
      </c>
      <c r="N18" t="s">
        <v>51</v>
      </c>
      <c r="O18" s="7" t="s">
        <v>52</v>
      </c>
      <c r="P18" t="s">
        <v>53</v>
      </c>
      <c r="Q18" s="5">
        <v>45838</v>
      </c>
    </row>
    <row r="19" spans="1:17" x14ac:dyDescent="0.25">
      <c r="A19">
        <v>2025</v>
      </c>
      <c r="B19" s="5">
        <v>45748</v>
      </c>
      <c r="C19" s="5">
        <v>45838</v>
      </c>
      <c r="D19">
        <v>1000</v>
      </c>
      <c r="E19">
        <v>1500</v>
      </c>
      <c r="F19" s="8" t="s">
        <v>54</v>
      </c>
      <c r="G19" t="str">
        <f>VLOOKUP(F19,[1]JUNIO!$O$11:$Y$66,6,0)</f>
        <v>ESTANCIAS DE DESARROLLO INFANTIL</v>
      </c>
      <c r="H19">
        <f>VLOOKUP($F19,[1]JUNIO!$O$11:$Y$66,7,0)</f>
        <v>0</v>
      </c>
      <c r="I19" s="6">
        <f>VLOOKUP($F19,[1]JUNIO!$O$11:$Y$66,8,0)</f>
        <v>44565.38</v>
      </c>
      <c r="J19" s="6">
        <f>VLOOKUP($F19,[1]JUNIO!$O$11:$Y$66,9,0)</f>
        <v>44565.38</v>
      </c>
      <c r="K19" s="6">
        <f>VLOOKUP($F19,[1]JUNIO!$O$11:$Y$66,10,0)</f>
        <v>44565.38</v>
      </c>
      <c r="L19" s="6">
        <f>VLOOKUP($F19,[1]JUNIO!$O$11:$Y$66,10,0)</f>
        <v>44565.38</v>
      </c>
      <c r="M19" s="6">
        <f>VLOOKUP($F19,[1]JUNIO!$O$11:$Y$66,10,0)</f>
        <v>44565.38</v>
      </c>
      <c r="N19" t="s">
        <v>51</v>
      </c>
      <c r="O19" s="7" t="s">
        <v>52</v>
      </c>
      <c r="P19" t="s">
        <v>53</v>
      </c>
      <c r="Q19" s="5">
        <v>45838</v>
      </c>
    </row>
    <row r="20" spans="1:17" x14ac:dyDescent="0.25">
      <c r="A20">
        <v>2025</v>
      </c>
      <c r="B20" s="5">
        <v>45748</v>
      </c>
      <c r="C20" s="5">
        <v>45838</v>
      </c>
      <c r="D20">
        <v>1000</v>
      </c>
      <c r="E20">
        <v>1500</v>
      </c>
      <c r="F20">
        <v>1545</v>
      </c>
      <c r="G20" t="str">
        <f>VLOOKUP(F20,[1]JUNIO!$O$11:$Y$66,6,0)</f>
        <v>ASIGNACIONES PARA PRESTACIONES A PERSONAL SINDICALIZADO Y NO SINDICALIZADO</v>
      </c>
      <c r="H20">
        <f>VLOOKUP($F20,[1]JUNIO!$O$11:$Y$66,7,0)</f>
        <v>341121</v>
      </c>
      <c r="I20" s="6">
        <f>VLOOKUP($F20,[1]JUNIO!$O$11:$Y$66,8,0)</f>
        <v>341121</v>
      </c>
      <c r="J20" s="6">
        <f>VLOOKUP($F20,[1]JUNIO!$O$11:$Y$66,9,0)</f>
        <v>209628</v>
      </c>
      <c r="K20" s="6">
        <f>VLOOKUP($F20,[1]JUNIO!$O$11:$Y$66,10,0)</f>
        <v>153895.96</v>
      </c>
      <c r="L20" s="6">
        <f>VLOOKUP($F20,[1]JUNIO!$O$11:$Y$66,10,0)</f>
        <v>153895.96</v>
      </c>
      <c r="M20" s="6">
        <f>VLOOKUP($F20,[1]JUNIO!$O$11:$Y$66,10,0)</f>
        <v>153895.96</v>
      </c>
      <c r="N20" t="s">
        <v>51</v>
      </c>
      <c r="O20" s="7" t="s">
        <v>52</v>
      </c>
      <c r="P20" t="s">
        <v>53</v>
      </c>
      <c r="Q20" s="5">
        <v>45838</v>
      </c>
    </row>
    <row r="21" spans="1:17" x14ac:dyDescent="0.25">
      <c r="A21">
        <v>2025</v>
      </c>
      <c r="B21" s="5">
        <v>45748</v>
      </c>
      <c r="C21" s="5">
        <v>45838</v>
      </c>
      <c r="D21">
        <v>1000</v>
      </c>
      <c r="E21">
        <v>1500</v>
      </c>
      <c r="F21">
        <v>1591</v>
      </c>
      <c r="G21" t="str">
        <f>VLOOKUP(F21,[1]JUNIO!$O$11:$Y$66,6,0)</f>
        <v>ASIGNACIONES PARA REQUERIMIENTO DE CARGOS DE SERVIDORES PÚBLICOS SUPERIORES Y DE MANDOS MEDIOS ASÍ COMO LÍDERES COORDINADORES Y ENLACES</v>
      </c>
      <c r="H21">
        <f>VLOOKUP($F21,[1]JUNIO!$O$11:$Y$66,7,0)</f>
        <v>34914564</v>
      </c>
      <c r="I21" s="6">
        <f>VLOOKUP($F21,[1]JUNIO!$O$11:$Y$66,8,0)</f>
        <v>34914564</v>
      </c>
      <c r="J21" s="6">
        <f>VLOOKUP($F21,[1]JUNIO!$O$11:$Y$66,9,0)</f>
        <v>21354474</v>
      </c>
      <c r="K21" s="6">
        <f>VLOOKUP($F21,[1]JUNIO!$O$11:$Y$66,10,0)</f>
        <v>16947115</v>
      </c>
      <c r="L21" s="6">
        <f>VLOOKUP($F21,[1]JUNIO!$O$11:$Y$66,10,0)</f>
        <v>16947115</v>
      </c>
      <c r="M21" s="6">
        <f>VLOOKUP($F21,[1]JUNIO!$O$11:$Y$66,10,0)</f>
        <v>16947115</v>
      </c>
      <c r="N21" t="s">
        <v>51</v>
      </c>
      <c r="O21" s="7" t="s">
        <v>52</v>
      </c>
      <c r="P21" t="s">
        <v>53</v>
      </c>
      <c r="Q21" s="5">
        <v>45838</v>
      </c>
    </row>
    <row r="22" spans="1:17" x14ac:dyDescent="0.25">
      <c r="A22">
        <v>2025</v>
      </c>
      <c r="B22" s="5">
        <v>45748</v>
      </c>
      <c r="C22" s="5">
        <v>45838</v>
      </c>
      <c r="D22">
        <v>2000</v>
      </c>
      <c r="E22">
        <v>1600</v>
      </c>
      <c r="F22">
        <v>1611</v>
      </c>
      <c r="G22" t="str">
        <f>VLOOKUP(F22,[1]JUNIO!$O$11:$Y$66,6,0)</f>
        <v>PREVISIONES DE CARÁCTER LABORAL, ECONÓMICA Y DE SEGURIDAD SOCIAL</v>
      </c>
      <c r="H22">
        <f>VLOOKUP($F22,[1]JUNIO!$O$11:$Y$66,7,0)</f>
        <v>25119600</v>
      </c>
      <c r="I22" s="6">
        <f>VLOOKUP($F22,[1]JUNIO!$O$11:$Y$66,8,0)</f>
        <v>25119600</v>
      </c>
      <c r="J22" s="6">
        <f>VLOOKUP($F22,[1]JUNIO!$O$11:$Y$66,9,0)</f>
        <v>12559800</v>
      </c>
      <c r="K22" s="6">
        <f>VLOOKUP($F22,[1]JUNIO!$O$11:$Y$66,10,0)</f>
        <v>0</v>
      </c>
      <c r="L22" s="6">
        <f>VLOOKUP($F22,[1]JUNIO!$O$11:$Y$66,10,0)</f>
        <v>0</v>
      </c>
      <c r="M22" s="6">
        <f>VLOOKUP($F22,[1]JUNIO!$O$11:$Y$66,10,0)</f>
        <v>0</v>
      </c>
      <c r="N22" t="s">
        <v>51</v>
      </c>
      <c r="O22" s="7" t="s">
        <v>52</v>
      </c>
      <c r="P22" t="s">
        <v>53</v>
      </c>
      <c r="Q22" s="5">
        <v>45838</v>
      </c>
    </row>
    <row r="23" spans="1:17" x14ac:dyDescent="0.25">
      <c r="A23">
        <v>2025</v>
      </c>
      <c r="B23" s="5">
        <v>45748</v>
      </c>
      <c r="C23" s="5">
        <v>45838</v>
      </c>
      <c r="D23">
        <v>2000</v>
      </c>
      <c r="E23">
        <v>2100</v>
      </c>
      <c r="F23">
        <v>2111</v>
      </c>
      <c r="G23" t="str">
        <f>VLOOKUP(F23,[1]JUNIO!$O$11:$Y$66,6,0)</f>
        <v>MATERIALES, ÚTILES Y EQUIPOS MENORES DE OFICINA</v>
      </c>
      <c r="H23">
        <f>VLOOKUP($F23,[1]JUNIO!$O$11:$Y$66,7,0)</f>
        <v>500000</v>
      </c>
      <c r="I23" s="6">
        <f>VLOOKUP($F23,[1]JUNIO!$O$11:$Y$66,8,0)</f>
        <v>500000</v>
      </c>
      <c r="J23" s="6">
        <f>VLOOKUP($F23,[1]JUNIO!$O$11:$Y$66,9,0)</f>
        <v>300000</v>
      </c>
      <c r="K23" s="6">
        <f>VLOOKUP($F23,[1]JUNIO!$O$11:$Y$66,10,0)</f>
        <v>1317.08</v>
      </c>
      <c r="L23" s="6">
        <f>VLOOKUP($F23,[1]JUNIO!$O$11:$Y$66,10,0)</f>
        <v>1317.08</v>
      </c>
      <c r="M23" s="6">
        <f>VLOOKUP($F23,[1]JUNIO!$O$11:$Y$66,10,0)</f>
        <v>1317.08</v>
      </c>
      <c r="N23" t="s">
        <v>51</v>
      </c>
      <c r="O23" s="7" t="s">
        <v>52</v>
      </c>
      <c r="P23" t="s">
        <v>53</v>
      </c>
      <c r="Q23" s="5">
        <v>45838</v>
      </c>
    </row>
    <row r="24" spans="1:17" x14ac:dyDescent="0.25">
      <c r="A24">
        <v>2025</v>
      </c>
      <c r="B24" s="5">
        <v>45748</v>
      </c>
      <c r="C24" s="5">
        <v>45838</v>
      </c>
      <c r="D24">
        <v>2000</v>
      </c>
      <c r="E24">
        <v>2100</v>
      </c>
      <c r="F24">
        <v>2111</v>
      </c>
      <c r="G24" t="str">
        <f>VLOOKUP(F24,[1]JUNIO!$O$11:$Y$66,6,0)</f>
        <v>MATERIALES, ÚTILES Y EQUIPOS MENORES DE OFICINA</v>
      </c>
      <c r="H24">
        <f>VLOOKUP($F24,[1]JUNIO!$O$11:$Y$66,7,0)</f>
        <v>500000</v>
      </c>
      <c r="I24" s="6">
        <f>VLOOKUP($F24,[1]JUNIO!$O$11:$Y$66,8,0)</f>
        <v>500000</v>
      </c>
      <c r="J24" s="6">
        <f>VLOOKUP($F24,[1]JUNIO!$O$11:$Y$66,9,0)</f>
        <v>300000</v>
      </c>
      <c r="K24" s="6">
        <f>VLOOKUP($F24,[1]JUNIO!$O$11:$Y$66,10,0)</f>
        <v>1317.08</v>
      </c>
      <c r="L24" s="6">
        <f>VLOOKUP($F24,[1]JUNIO!$O$11:$Y$66,10,0)</f>
        <v>1317.08</v>
      </c>
      <c r="M24" s="6">
        <f>VLOOKUP($F24,[1]JUNIO!$O$11:$Y$66,10,0)</f>
        <v>1317.08</v>
      </c>
      <c r="N24" t="s">
        <v>51</v>
      </c>
      <c r="O24" s="7" t="s">
        <v>52</v>
      </c>
      <c r="P24" t="s">
        <v>53</v>
      </c>
      <c r="Q24" s="5">
        <v>45838</v>
      </c>
    </row>
    <row r="25" spans="1:17" x14ac:dyDescent="0.25">
      <c r="A25">
        <v>2025</v>
      </c>
      <c r="B25" s="5">
        <v>45748</v>
      </c>
      <c r="C25" s="5">
        <v>45838</v>
      </c>
      <c r="D25">
        <v>2000</v>
      </c>
      <c r="E25">
        <v>2100</v>
      </c>
      <c r="F25">
        <v>2141</v>
      </c>
      <c r="G25" t="str">
        <f>VLOOKUP(F25,[1]JUNIO!$O$11:$Y$66,6,0)</f>
        <v>MATERIALES, ÚTILES Y EQUIPOS MENORES DE TÉCNOLOGÍAS DE LA INFORMACIÓN Y COMUNICACIONES</v>
      </c>
      <c r="H25">
        <f>VLOOKUP($F25,[1]JUNIO!$O$11:$Y$66,7,0)</f>
        <v>50000</v>
      </c>
      <c r="I25" s="6">
        <f>VLOOKUP($F25,[1]JUNIO!$O$11:$Y$66,8,0)</f>
        <v>50000</v>
      </c>
      <c r="J25" s="6">
        <f>VLOOKUP($F25,[1]JUNIO!$O$11:$Y$66,9,0)</f>
        <v>50000</v>
      </c>
      <c r="K25" s="6">
        <f>VLOOKUP($F25,[1]JUNIO!$O$11:$Y$66,10,0)</f>
        <v>19376.64</v>
      </c>
      <c r="L25" s="6">
        <f>VLOOKUP($F25,[1]JUNIO!$O$11:$Y$66,10,0)</f>
        <v>19376.64</v>
      </c>
      <c r="M25" s="6">
        <f>VLOOKUP($F25,[1]JUNIO!$O$11:$Y$66,10,0)</f>
        <v>19376.64</v>
      </c>
      <c r="N25" t="s">
        <v>51</v>
      </c>
      <c r="O25" s="7" t="s">
        <v>52</v>
      </c>
      <c r="P25" t="s">
        <v>53</v>
      </c>
      <c r="Q25" s="5">
        <v>45838</v>
      </c>
    </row>
    <row r="26" spans="1:17" x14ac:dyDescent="0.25">
      <c r="A26">
        <v>2025</v>
      </c>
      <c r="B26" s="5">
        <v>45748</v>
      </c>
      <c r="C26" s="5">
        <v>45838</v>
      </c>
      <c r="D26">
        <v>2000</v>
      </c>
      <c r="E26">
        <v>2100</v>
      </c>
      <c r="F26">
        <v>2141</v>
      </c>
      <c r="G26" t="str">
        <f>VLOOKUP(F26,[1]JUNIO!$O$11:$Y$66,6,0)</f>
        <v>MATERIALES, ÚTILES Y EQUIPOS MENORES DE TÉCNOLOGÍAS DE LA INFORMACIÓN Y COMUNICACIONES</v>
      </c>
      <c r="H26">
        <f>VLOOKUP($F26,[1]JUNIO!$O$11:$Y$66,7,0)</f>
        <v>50000</v>
      </c>
      <c r="I26" s="6">
        <f>VLOOKUP($F26,[1]JUNIO!$O$11:$Y$66,8,0)</f>
        <v>50000</v>
      </c>
      <c r="J26" s="6">
        <f>VLOOKUP($F26,[1]JUNIO!$O$11:$Y$66,9,0)</f>
        <v>50000</v>
      </c>
      <c r="K26" s="6">
        <f>VLOOKUP($F26,[1]JUNIO!$O$11:$Y$66,10,0)</f>
        <v>19376.64</v>
      </c>
      <c r="L26" s="6">
        <f>VLOOKUP($F26,[1]JUNIO!$O$11:$Y$66,10,0)</f>
        <v>19376.64</v>
      </c>
      <c r="M26" s="6">
        <f>VLOOKUP($F26,[1]JUNIO!$O$11:$Y$66,10,0)</f>
        <v>19376.64</v>
      </c>
      <c r="N26" t="s">
        <v>51</v>
      </c>
      <c r="O26" s="7" t="s">
        <v>52</v>
      </c>
      <c r="P26" t="s">
        <v>53</v>
      </c>
      <c r="Q26" s="5">
        <v>45838</v>
      </c>
    </row>
    <row r="27" spans="1:17" x14ac:dyDescent="0.25">
      <c r="A27">
        <v>2025</v>
      </c>
      <c r="B27" s="5">
        <v>45748</v>
      </c>
      <c r="C27" s="5">
        <v>45838</v>
      </c>
      <c r="D27">
        <v>2000</v>
      </c>
      <c r="E27">
        <v>2100</v>
      </c>
      <c r="F27">
        <v>2152</v>
      </c>
      <c r="G27" t="str">
        <f>VLOOKUP(F27,[1]JUNIO!$O$11:$Y$66,6,0)</f>
        <v>MATERIAL GRÁFICO INSTITUCIONAL</v>
      </c>
      <c r="H27">
        <f>VLOOKUP($F27,[1]JUNIO!$O$11:$Y$66,7,0)</f>
        <v>230000</v>
      </c>
      <c r="I27" s="6">
        <f>VLOOKUP($F27,[1]JUNIO!$O$11:$Y$66,8,0)</f>
        <v>230000</v>
      </c>
      <c r="J27" s="6">
        <f>VLOOKUP($F27,[1]JUNIO!$O$11:$Y$66,9,0)</f>
        <v>180000</v>
      </c>
      <c r="K27" s="6">
        <f>VLOOKUP($F27,[1]JUNIO!$O$11:$Y$66,10,0)</f>
        <v>0</v>
      </c>
      <c r="L27" s="6">
        <f>VLOOKUP($F27,[1]JUNIO!$O$11:$Y$66,10,0)</f>
        <v>0</v>
      </c>
      <c r="M27" s="6">
        <f>VLOOKUP($F27,[1]JUNIO!$O$11:$Y$66,10,0)</f>
        <v>0</v>
      </c>
      <c r="N27" t="s">
        <v>51</v>
      </c>
      <c r="O27" s="7" t="s">
        <v>52</v>
      </c>
      <c r="P27" t="s">
        <v>53</v>
      </c>
      <c r="Q27" s="5">
        <v>45838</v>
      </c>
    </row>
    <row r="28" spans="1:17" x14ac:dyDescent="0.25">
      <c r="A28">
        <v>2025</v>
      </c>
      <c r="B28" s="5">
        <v>45748</v>
      </c>
      <c r="C28" s="5">
        <v>45838</v>
      </c>
      <c r="D28">
        <v>2000</v>
      </c>
      <c r="E28">
        <v>2100</v>
      </c>
      <c r="F28">
        <v>2161</v>
      </c>
      <c r="G28" t="str">
        <f>VLOOKUP(F28,[1]JUNIO!$O$11:$Y$66,6,0)</f>
        <v>MATERIAL DE LIMPIEZA</v>
      </c>
      <c r="H28">
        <f>VLOOKUP($F28,[1]JUNIO!$O$11:$Y$66,7,0)</f>
        <v>30000</v>
      </c>
      <c r="I28" s="6">
        <f>VLOOKUP($F28,[1]JUNIO!$O$11:$Y$66,8,0)</f>
        <v>30000</v>
      </c>
      <c r="J28" s="6">
        <f>VLOOKUP($F28,[1]JUNIO!$O$11:$Y$66,9,0)</f>
        <v>20000</v>
      </c>
      <c r="K28" s="6">
        <f>VLOOKUP($F28,[1]JUNIO!$O$11:$Y$66,10,0)</f>
        <v>0</v>
      </c>
      <c r="L28" s="6">
        <f>VLOOKUP($F28,[1]JUNIO!$O$11:$Y$66,10,0)</f>
        <v>0</v>
      </c>
      <c r="M28" s="6">
        <f>VLOOKUP($F28,[1]JUNIO!$O$11:$Y$66,10,0)</f>
        <v>0</v>
      </c>
      <c r="N28" t="s">
        <v>51</v>
      </c>
      <c r="O28" s="7" t="s">
        <v>52</v>
      </c>
      <c r="P28" t="s">
        <v>53</v>
      </c>
      <c r="Q28" s="5">
        <v>45838</v>
      </c>
    </row>
    <row r="29" spans="1:17" x14ac:dyDescent="0.25">
      <c r="A29">
        <v>2025</v>
      </c>
      <c r="B29" s="5">
        <v>45748</v>
      </c>
      <c r="C29" s="5">
        <v>45838</v>
      </c>
      <c r="D29">
        <v>2000</v>
      </c>
      <c r="E29">
        <v>2200</v>
      </c>
      <c r="F29">
        <v>2211</v>
      </c>
      <c r="G29" t="str">
        <f>VLOOKUP(F29,[1]JUNIO!$O$11:$Y$66,6,0)</f>
        <v>PRODUCTOS ALIMENTICIOS Y BEBIDAS PARA PERSONAS</v>
      </c>
      <c r="H29">
        <f>VLOOKUP($F29,[1]JUNIO!$O$11:$Y$66,7,0)</f>
        <v>146200</v>
      </c>
      <c r="I29" s="6">
        <f>VLOOKUP($F29,[1]JUNIO!$O$11:$Y$66,8,0)</f>
        <v>146200</v>
      </c>
      <c r="J29" s="6">
        <f>VLOOKUP($F29,[1]JUNIO!$O$11:$Y$66,9,0)</f>
        <v>66500</v>
      </c>
      <c r="K29" s="6">
        <f>VLOOKUP($F29,[1]JUNIO!$O$11:$Y$66,10,0)</f>
        <v>9075.27</v>
      </c>
      <c r="L29" s="6">
        <f>VLOOKUP($F29,[1]JUNIO!$O$11:$Y$66,10,0)</f>
        <v>9075.27</v>
      </c>
      <c r="M29" s="6">
        <f>VLOOKUP($F29,[1]JUNIO!$O$11:$Y$66,10,0)</f>
        <v>9075.27</v>
      </c>
      <c r="N29" t="s">
        <v>51</v>
      </c>
      <c r="O29" s="7" t="s">
        <v>52</v>
      </c>
      <c r="P29" t="s">
        <v>53</v>
      </c>
      <c r="Q29" s="5">
        <v>45838</v>
      </c>
    </row>
    <row r="30" spans="1:17" x14ac:dyDescent="0.25">
      <c r="A30">
        <v>2025</v>
      </c>
      <c r="B30" s="5">
        <v>45748</v>
      </c>
      <c r="C30" s="5">
        <v>45838</v>
      </c>
      <c r="D30">
        <v>2000</v>
      </c>
      <c r="E30">
        <v>2400</v>
      </c>
      <c r="F30">
        <v>2461</v>
      </c>
      <c r="G30" t="str">
        <f>VLOOKUP(F30,[1]JUNIO!$O$11:$Y$66,6,0)</f>
        <v xml:space="preserve">MATERIAL ELÉCTRICO Y ELECTRÓNICO </v>
      </c>
      <c r="H30">
        <f>VLOOKUP($F30,[1]JUNIO!$O$11:$Y$66,7,0)</f>
        <v>20000</v>
      </c>
      <c r="I30" s="6">
        <f>VLOOKUP($F30,[1]JUNIO!$O$11:$Y$66,8,0)</f>
        <v>20000</v>
      </c>
      <c r="J30" s="6">
        <f>VLOOKUP($F30,[1]JUNIO!$O$11:$Y$66,9,0)</f>
        <v>20000</v>
      </c>
      <c r="K30" s="6">
        <f>VLOOKUP($F30,[1]JUNIO!$O$11:$Y$66,10,0)</f>
        <v>11479.89</v>
      </c>
      <c r="L30" s="6">
        <f>VLOOKUP($F30,[1]JUNIO!$O$11:$Y$66,10,0)</f>
        <v>11479.89</v>
      </c>
      <c r="M30" s="6">
        <f>VLOOKUP($F30,[1]JUNIO!$O$11:$Y$66,10,0)</f>
        <v>11479.89</v>
      </c>
      <c r="N30" t="s">
        <v>51</v>
      </c>
      <c r="O30" s="7" t="s">
        <v>52</v>
      </c>
      <c r="P30" t="s">
        <v>53</v>
      </c>
      <c r="Q30" s="5">
        <v>45838</v>
      </c>
    </row>
    <row r="31" spans="1:17" x14ac:dyDescent="0.25">
      <c r="A31">
        <v>2025</v>
      </c>
      <c r="B31" s="5">
        <v>45748</v>
      </c>
      <c r="C31" s="5">
        <v>45838</v>
      </c>
      <c r="D31">
        <v>2000</v>
      </c>
      <c r="E31">
        <v>2400</v>
      </c>
      <c r="F31">
        <v>2491</v>
      </c>
      <c r="G31" t="str">
        <f>VLOOKUP(F31,[1]JUNIO!$O$11:$Y$66,6,0)</f>
        <v>OTROS MATERIALES Y ARTÍCULOS DE CONSTRUCCIÓN Y REPARACIÓN</v>
      </c>
      <c r="H31">
        <f>VLOOKUP($F31,[1]JUNIO!$O$11:$Y$66,7,0)</f>
        <v>20000</v>
      </c>
      <c r="I31" s="6">
        <f>VLOOKUP($F31,[1]JUNIO!$O$11:$Y$66,8,0)</f>
        <v>20000</v>
      </c>
      <c r="J31" s="6">
        <f>VLOOKUP($F31,[1]JUNIO!$O$11:$Y$66,9,0)</f>
        <v>20000</v>
      </c>
      <c r="K31" s="6">
        <f>VLOOKUP($F31,[1]JUNIO!$O$11:$Y$66,10,0)</f>
        <v>19963.599999999999</v>
      </c>
      <c r="L31" s="6">
        <f>VLOOKUP($F31,[1]JUNIO!$O$11:$Y$66,10,0)</f>
        <v>19963.599999999999</v>
      </c>
      <c r="M31" s="6">
        <f>VLOOKUP($F31,[1]JUNIO!$O$11:$Y$66,10,0)</f>
        <v>19963.599999999999</v>
      </c>
      <c r="N31" t="s">
        <v>51</v>
      </c>
      <c r="O31" s="7" t="s">
        <v>52</v>
      </c>
      <c r="P31" t="s">
        <v>53</v>
      </c>
      <c r="Q31" s="5">
        <v>45838</v>
      </c>
    </row>
    <row r="32" spans="1:17" x14ac:dyDescent="0.25">
      <c r="A32">
        <v>2025</v>
      </c>
      <c r="B32" s="5">
        <v>45748</v>
      </c>
      <c r="C32" s="5">
        <v>45838</v>
      </c>
      <c r="D32">
        <v>2000</v>
      </c>
      <c r="E32">
        <v>2500</v>
      </c>
      <c r="F32">
        <v>2531</v>
      </c>
      <c r="G32" t="str">
        <f>VLOOKUP(F32,[1]JUNIO!$O$11:$Y$66,6,0)</f>
        <v>MEDICINAS Y PRODUCTOS FARMACÉUTICOS</v>
      </c>
      <c r="H32">
        <f>VLOOKUP($F32,[1]JUNIO!$O$11:$Y$66,7,0)</f>
        <v>40000</v>
      </c>
      <c r="I32" s="6">
        <f>VLOOKUP($F32,[1]JUNIO!$O$11:$Y$66,8,0)</f>
        <v>40000</v>
      </c>
      <c r="J32" s="6">
        <f>VLOOKUP($F32,[1]JUNIO!$O$11:$Y$66,9,0)</f>
        <v>40000</v>
      </c>
      <c r="K32" s="6">
        <f>VLOOKUP($F32,[1]JUNIO!$O$11:$Y$66,10,0)</f>
        <v>19990.89</v>
      </c>
      <c r="L32" s="6">
        <f>VLOOKUP($F32,[1]JUNIO!$O$11:$Y$66,10,0)</f>
        <v>19990.89</v>
      </c>
      <c r="M32" s="6">
        <f>VLOOKUP($F32,[1]JUNIO!$O$11:$Y$66,10,0)</f>
        <v>19990.89</v>
      </c>
      <c r="N32" t="s">
        <v>51</v>
      </c>
      <c r="O32" s="7" t="s">
        <v>52</v>
      </c>
      <c r="P32" t="s">
        <v>53</v>
      </c>
      <c r="Q32" s="5">
        <v>45838</v>
      </c>
    </row>
    <row r="33" spans="1:17" x14ac:dyDescent="0.25">
      <c r="A33">
        <v>2025</v>
      </c>
      <c r="B33" s="5">
        <v>45748</v>
      </c>
      <c r="C33" s="5">
        <v>45838</v>
      </c>
      <c r="D33">
        <v>2000</v>
      </c>
      <c r="E33">
        <v>2500</v>
      </c>
      <c r="F33">
        <v>2541</v>
      </c>
      <c r="G33" t="str">
        <f>VLOOKUP(F33,[1]JUNIO!$O$11:$Y$66,6,0)</f>
        <v>MATERIALES, ACCESORIOS Y SUMINISTROS MÉDICOS</v>
      </c>
      <c r="H33">
        <f>VLOOKUP($F33,[1]JUNIO!$O$11:$Y$66,7,0)</f>
        <v>20000</v>
      </c>
      <c r="I33" s="6">
        <f>VLOOKUP($F33,[1]JUNIO!$O$11:$Y$66,8,0)</f>
        <v>20000</v>
      </c>
      <c r="J33" s="6">
        <f>VLOOKUP($F33,[1]JUNIO!$O$11:$Y$66,9,0)</f>
        <v>20000</v>
      </c>
      <c r="K33" s="6">
        <f>VLOOKUP($F33,[1]JUNIO!$O$11:$Y$66,10,0)</f>
        <v>0</v>
      </c>
      <c r="L33" s="6">
        <f>VLOOKUP($F33,[1]JUNIO!$O$11:$Y$66,10,0)</f>
        <v>0</v>
      </c>
      <c r="M33" s="6">
        <f>VLOOKUP($F33,[1]JUNIO!$O$11:$Y$66,10,0)</f>
        <v>0</v>
      </c>
      <c r="N33" t="s">
        <v>51</v>
      </c>
      <c r="O33" s="7" t="s">
        <v>52</v>
      </c>
      <c r="P33" t="s">
        <v>53</v>
      </c>
      <c r="Q33" s="5">
        <v>45838</v>
      </c>
    </row>
    <row r="34" spans="1:17" x14ac:dyDescent="0.25">
      <c r="A34">
        <v>2025</v>
      </c>
      <c r="B34" s="5">
        <v>45748</v>
      </c>
      <c r="C34" s="5">
        <v>45838</v>
      </c>
      <c r="D34">
        <v>2000</v>
      </c>
      <c r="E34">
        <v>2600</v>
      </c>
      <c r="F34">
        <v>2611</v>
      </c>
      <c r="G34" t="str">
        <f>VLOOKUP(F34,[1]JUNIO!$O$11:$Y$66,6,0)</f>
        <v>COMBUSTIBLES, LUBRICANTES Y ADITIVOS</v>
      </c>
      <c r="H34">
        <f>VLOOKUP($F34,[1]JUNIO!$O$11:$Y$66,7,0)</f>
        <v>643560</v>
      </c>
      <c r="I34" s="6">
        <f>VLOOKUP($F34,[1]JUNIO!$O$11:$Y$66,8,0)</f>
        <v>643560</v>
      </c>
      <c r="J34" s="6">
        <f>VLOOKUP($F34,[1]JUNIO!$O$11:$Y$66,9,0)</f>
        <v>292530</v>
      </c>
      <c r="K34" s="6">
        <f>VLOOKUP($F34,[1]JUNIO!$O$11:$Y$66,10,0)</f>
        <v>30767.19</v>
      </c>
      <c r="L34" s="6">
        <f>VLOOKUP($F34,[1]JUNIO!$O$11:$Y$66,10,0)</f>
        <v>30767.19</v>
      </c>
      <c r="M34" s="6">
        <f>VLOOKUP($F34,[1]JUNIO!$O$11:$Y$66,10,0)</f>
        <v>30767.19</v>
      </c>
      <c r="N34" t="s">
        <v>51</v>
      </c>
      <c r="O34" s="7" t="s">
        <v>52</v>
      </c>
      <c r="P34" t="s">
        <v>53</v>
      </c>
      <c r="Q34" s="5">
        <v>45838</v>
      </c>
    </row>
    <row r="35" spans="1:17" x14ac:dyDescent="0.25">
      <c r="A35">
        <v>2025</v>
      </c>
      <c r="B35" s="5">
        <v>45748</v>
      </c>
      <c r="C35" s="5">
        <v>45838</v>
      </c>
      <c r="D35">
        <v>3000</v>
      </c>
      <c r="E35">
        <v>2900</v>
      </c>
      <c r="F35">
        <v>2911</v>
      </c>
      <c r="G35" t="str">
        <f>VLOOKUP(F35,[1]JUNIO!$O$11:$Y$66,6,0)</f>
        <v>HERRAMIENTAS MENORES</v>
      </c>
      <c r="H35">
        <f>VLOOKUP($F35,[1]JUNIO!$O$11:$Y$66,7,0)</f>
        <v>50000</v>
      </c>
      <c r="I35" s="6">
        <f>VLOOKUP($F35,[1]JUNIO!$O$11:$Y$66,8,0)</f>
        <v>50000</v>
      </c>
      <c r="J35" s="6">
        <f>VLOOKUP($F35,[1]JUNIO!$O$11:$Y$66,9,0)</f>
        <v>40000</v>
      </c>
      <c r="K35" s="6">
        <f>VLOOKUP($F35,[1]JUNIO!$O$11:$Y$66,10,0)</f>
        <v>25465.68</v>
      </c>
      <c r="L35" s="6">
        <f>VLOOKUP($F35,[1]JUNIO!$O$11:$Y$66,10,0)</f>
        <v>25465.68</v>
      </c>
      <c r="M35" s="6">
        <f>VLOOKUP($F35,[1]JUNIO!$O$11:$Y$66,10,0)</f>
        <v>25465.68</v>
      </c>
      <c r="N35" t="s">
        <v>51</v>
      </c>
      <c r="O35" s="7" t="s">
        <v>52</v>
      </c>
      <c r="P35" t="s">
        <v>53</v>
      </c>
      <c r="Q35" s="5">
        <v>45838</v>
      </c>
    </row>
    <row r="36" spans="1:17" x14ac:dyDescent="0.25">
      <c r="A36">
        <v>2025</v>
      </c>
      <c r="B36" s="5">
        <v>45748</v>
      </c>
      <c r="C36" s="5">
        <v>45838</v>
      </c>
      <c r="D36">
        <v>3000</v>
      </c>
      <c r="E36">
        <v>2900</v>
      </c>
      <c r="F36">
        <v>2961</v>
      </c>
      <c r="G36" t="str">
        <f>VLOOKUP(F36,[1]JUNIO!$O$11:$Y$66,6,0)</f>
        <v>REFACCIONES Y ACCESORIOS MENORES DE EQUIPO DE TRANSPORTE</v>
      </c>
      <c r="H36">
        <f>VLOOKUP($F36,[1]JUNIO!$O$11:$Y$66,7,0)</f>
        <v>0</v>
      </c>
      <c r="I36" s="6">
        <f>VLOOKUP($F36,[1]JUNIO!$O$11:$Y$66,8,0)</f>
        <v>150000</v>
      </c>
      <c r="J36" s="6">
        <f>VLOOKUP($F36,[1]JUNIO!$O$11:$Y$66,9,0)</f>
        <v>150000</v>
      </c>
      <c r="K36" s="6">
        <f>VLOOKUP($F36,[1]JUNIO!$O$11:$Y$66,10,0)</f>
        <v>0</v>
      </c>
      <c r="L36" s="6">
        <f>VLOOKUP($F36,[1]JUNIO!$O$11:$Y$66,10,0)</f>
        <v>0</v>
      </c>
      <c r="M36" s="6">
        <f>VLOOKUP($F36,[1]JUNIO!$O$11:$Y$66,10,0)</f>
        <v>0</v>
      </c>
      <c r="N36" t="s">
        <v>51</v>
      </c>
      <c r="O36" s="7" t="s">
        <v>52</v>
      </c>
      <c r="P36" t="s">
        <v>53</v>
      </c>
      <c r="Q36" s="5">
        <v>45838</v>
      </c>
    </row>
    <row r="37" spans="1:17" x14ac:dyDescent="0.25">
      <c r="A37">
        <v>2025</v>
      </c>
      <c r="B37" s="5">
        <v>45748</v>
      </c>
      <c r="C37" s="5">
        <v>45838</v>
      </c>
      <c r="D37">
        <v>3000</v>
      </c>
      <c r="E37">
        <v>3100</v>
      </c>
      <c r="F37">
        <v>3112</v>
      </c>
      <c r="G37" t="str">
        <f>VLOOKUP(F37,[1]JUNIO!$O$11:$Y$66,6,0)</f>
        <v>SERVICIO DE ENERGÍA ELÉCTRICA</v>
      </c>
      <c r="H37">
        <f>VLOOKUP($F37,[1]JUNIO!$O$11:$Y$66,7,0)</f>
        <v>315552</v>
      </c>
      <c r="I37" s="6">
        <f>VLOOKUP($F37,[1]JUNIO!$O$11:$Y$66,8,0)</f>
        <v>315552</v>
      </c>
      <c r="J37" s="6">
        <f>VLOOKUP($F37,[1]JUNIO!$O$11:$Y$66,9,0)</f>
        <v>172128</v>
      </c>
      <c r="K37" s="6">
        <f>VLOOKUP($F37,[1]JUNIO!$O$11:$Y$66,10,0)</f>
        <v>0</v>
      </c>
      <c r="L37" s="6">
        <f>VLOOKUP($F37,[1]JUNIO!$O$11:$Y$66,10,0)</f>
        <v>0</v>
      </c>
      <c r="M37" s="6">
        <f>VLOOKUP($F37,[1]JUNIO!$O$11:$Y$66,10,0)</f>
        <v>0</v>
      </c>
      <c r="N37" t="s">
        <v>51</v>
      </c>
      <c r="O37" s="7" t="s">
        <v>52</v>
      </c>
      <c r="P37" t="s">
        <v>53</v>
      </c>
      <c r="Q37" s="5">
        <v>45838</v>
      </c>
    </row>
    <row r="38" spans="1:17" x14ac:dyDescent="0.25">
      <c r="A38">
        <v>2025</v>
      </c>
      <c r="B38" s="5">
        <v>45748</v>
      </c>
      <c r="C38" s="5">
        <v>45838</v>
      </c>
      <c r="D38">
        <v>3000</v>
      </c>
      <c r="E38">
        <v>3100</v>
      </c>
      <c r="F38">
        <v>3131</v>
      </c>
      <c r="G38" t="str">
        <f>VLOOKUP(F38,[1]JUNIO!$O$11:$Y$66,6,0)</f>
        <v>AGUA POTABLE</v>
      </c>
      <c r="H38">
        <f>VLOOKUP($F38,[1]JUNIO!$O$11:$Y$66,7,0)</f>
        <v>308286</v>
      </c>
      <c r="I38" s="6">
        <f>VLOOKUP($F38,[1]JUNIO!$O$11:$Y$66,8,0)</f>
        <v>308286</v>
      </c>
      <c r="J38" s="6">
        <f>VLOOKUP($F38,[1]JUNIO!$O$11:$Y$66,9,0)</f>
        <v>246632</v>
      </c>
      <c r="K38" s="6">
        <f>VLOOKUP($F38,[1]JUNIO!$O$11:$Y$66,10,0)</f>
        <v>0</v>
      </c>
      <c r="L38" s="6">
        <f>VLOOKUP($F38,[1]JUNIO!$O$11:$Y$66,10,0)</f>
        <v>0</v>
      </c>
      <c r="M38" s="6">
        <f>VLOOKUP($F38,[1]JUNIO!$O$11:$Y$66,10,0)</f>
        <v>0</v>
      </c>
      <c r="N38" t="s">
        <v>51</v>
      </c>
      <c r="O38" s="7" t="s">
        <v>52</v>
      </c>
      <c r="P38" t="s">
        <v>53</v>
      </c>
      <c r="Q38" s="5">
        <v>45838</v>
      </c>
    </row>
    <row r="39" spans="1:17" x14ac:dyDescent="0.25">
      <c r="A39">
        <v>2025</v>
      </c>
      <c r="B39" s="5">
        <v>45748</v>
      </c>
      <c r="C39" s="5">
        <v>45838</v>
      </c>
      <c r="D39">
        <v>3000</v>
      </c>
      <c r="E39">
        <v>3100</v>
      </c>
      <c r="F39">
        <v>3141</v>
      </c>
      <c r="G39" t="str">
        <f>VLOOKUP(F39,[1]JUNIO!$O$11:$Y$66,6,0)</f>
        <v xml:space="preserve">TELEFONÍA TRADICIONAL </v>
      </c>
      <c r="H39">
        <f>VLOOKUP($F39,[1]JUNIO!$O$11:$Y$66,7,0)</f>
        <v>364954</v>
      </c>
      <c r="I39" s="6">
        <f>VLOOKUP($F39,[1]JUNIO!$O$11:$Y$66,8,0)</f>
        <v>364954</v>
      </c>
      <c r="J39" s="6">
        <f>VLOOKUP($F39,[1]JUNIO!$O$11:$Y$66,9,0)</f>
        <v>165945</v>
      </c>
      <c r="K39" s="6">
        <f>VLOOKUP($F39,[1]JUNIO!$O$11:$Y$66,10,0)</f>
        <v>24342.45</v>
      </c>
      <c r="L39" s="6">
        <f>VLOOKUP($F39,[1]JUNIO!$O$11:$Y$66,10,0)</f>
        <v>24342.45</v>
      </c>
      <c r="M39" s="6">
        <f>VLOOKUP($F39,[1]JUNIO!$O$11:$Y$66,10,0)</f>
        <v>24342.45</v>
      </c>
      <c r="N39" t="s">
        <v>51</v>
      </c>
      <c r="O39" s="7" t="s">
        <v>52</v>
      </c>
      <c r="P39" t="s">
        <v>53</v>
      </c>
      <c r="Q39" s="5">
        <v>45838</v>
      </c>
    </row>
    <row r="40" spans="1:17" x14ac:dyDescent="0.25">
      <c r="A40">
        <v>2025</v>
      </c>
      <c r="B40" s="5">
        <v>45748</v>
      </c>
      <c r="C40" s="5">
        <v>45838</v>
      </c>
      <c r="D40">
        <v>3000</v>
      </c>
      <c r="E40">
        <v>3100</v>
      </c>
      <c r="F40">
        <v>3171</v>
      </c>
      <c r="G40" t="str">
        <f>VLOOKUP(F40,[1]JUNIO!$O$11:$Y$66,6,0)</f>
        <v>SERVICIOS DE ACCESO DE INTERNET, REDES Y PROCESAMIENTO DE INFORMACIÓN</v>
      </c>
      <c r="H40">
        <f>VLOOKUP($F40,[1]JUNIO!$O$11:$Y$66,7,0)</f>
        <v>271608</v>
      </c>
      <c r="I40" s="6">
        <f>VLOOKUP($F40,[1]JUNIO!$O$11:$Y$66,8,0)</f>
        <v>271608</v>
      </c>
      <c r="J40" s="6">
        <f>VLOOKUP($F40,[1]JUNIO!$O$11:$Y$66,9,0)</f>
        <v>123465</v>
      </c>
      <c r="K40" s="6">
        <f>VLOOKUP($F40,[1]JUNIO!$O$11:$Y$66,10,0)</f>
        <v>111616.23</v>
      </c>
      <c r="L40" s="6">
        <f>VLOOKUP($F40,[1]JUNIO!$O$11:$Y$66,10,0)</f>
        <v>111616.23</v>
      </c>
      <c r="M40" s="6">
        <f>VLOOKUP($F40,[1]JUNIO!$O$11:$Y$66,10,0)</f>
        <v>111616.23</v>
      </c>
      <c r="N40" t="s">
        <v>51</v>
      </c>
      <c r="O40" s="7" t="s">
        <v>52</v>
      </c>
      <c r="P40" t="s">
        <v>53</v>
      </c>
      <c r="Q40" s="5">
        <v>45838</v>
      </c>
    </row>
    <row r="41" spans="1:17" x14ac:dyDescent="0.25">
      <c r="A41">
        <v>2025</v>
      </c>
      <c r="B41" s="5">
        <v>45748</v>
      </c>
      <c r="C41" s="5">
        <v>45838</v>
      </c>
      <c r="D41">
        <v>3000</v>
      </c>
      <c r="E41">
        <v>3200</v>
      </c>
      <c r="F41">
        <v>3291</v>
      </c>
      <c r="G41" t="str">
        <f>VLOOKUP(F41,[1]JUNIO!$O$11:$Y$66,6,0)</f>
        <v>OTROS ARRENDAMIENTOS</v>
      </c>
      <c r="H41">
        <f>VLOOKUP($F41,[1]JUNIO!$O$11:$Y$66,7,0)</f>
        <v>30000</v>
      </c>
      <c r="I41" s="6">
        <f>VLOOKUP($F41,[1]JUNIO!$O$11:$Y$66,8,0)</f>
        <v>30000</v>
      </c>
      <c r="J41" s="6">
        <f>VLOOKUP($F41,[1]JUNIO!$O$11:$Y$66,9,0)</f>
        <v>20000</v>
      </c>
      <c r="K41" s="6">
        <f>VLOOKUP($F41,[1]JUNIO!$O$11:$Y$66,10,0)</f>
        <v>0</v>
      </c>
      <c r="L41" s="6">
        <f>VLOOKUP($F41,[1]JUNIO!$O$11:$Y$66,10,0)</f>
        <v>0</v>
      </c>
      <c r="M41" s="6">
        <f>VLOOKUP($F41,[1]JUNIO!$O$11:$Y$66,10,0)</f>
        <v>0</v>
      </c>
      <c r="N41" t="s">
        <v>51</v>
      </c>
      <c r="O41" s="7" t="s">
        <v>52</v>
      </c>
      <c r="P41" t="s">
        <v>53</v>
      </c>
      <c r="Q41" s="5">
        <v>45838</v>
      </c>
    </row>
    <row r="42" spans="1:17" x14ac:dyDescent="0.25">
      <c r="A42">
        <v>2025</v>
      </c>
      <c r="B42" s="5">
        <v>45748</v>
      </c>
      <c r="C42" s="5">
        <v>45838</v>
      </c>
      <c r="D42">
        <v>3000</v>
      </c>
      <c r="E42">
        <v>3300</v>
      </c>
      <c r="F42">
        <v>3331</v>
      </c>
      <c r="G42" t="str">
        <f>VLOOKUP(F42,[1]JUNIO!$O$11:$Y$66,6,0)</f>
        <v xml:space="preserve">SERVICIOS DE CONSULTORIA ADMINISTRATIVA, PROCESOS, TÉCNICA Y EN TECNOLOGÍAS DE LA INFORMACIÓN </v>
      </c>
      <c r="H42">
        <f>VLOOKUP($F42,[1]JUNIO!$O$11:$Y$66,7,0)</f>
        <v>110000</v>
      </c>
      <c r="I42" s="6">
        <f>VLOOKUP($F42,[1]JUNIO!$O$11:$Y$66,8,0)</f>
        <v>160000</v>
      </c>
      <c r="J42" s="6">
        <f>VLOOKUP($F42,[1]JUNIO!$O$11:$Y$66,9,0)</f>
        <v>160000</v>
      </c>
      <c r="K42" s="6">
        <f>VLOOKUP($F42,[1]JUNIO!$O$11:$Y$66,10,0)</f>
        <v>0</v>
      </c>
      <c r="L42" s="6">
        <f>VLOOKUP($F42,[1]JUNIO!$O$11:$Y$66,10,0)</f>
        <v>0</v>
      </c>
      <c r="M42" s="6">
        <f>VLOOKUP($F42,[1]JUNIO!$O$11:$Y$66,10,0)</f>
        <v>0</v>
      </c>
      <c r="N42" t="s">
        <v>51</v>
      </c>
      <c r="O42" s="7" t="s">
        <v>52</v>
      </c>
      <c r="P42" t="s">
        <v>53</v>
      </c>
      <c r="Q42" s="5">
        <v>45838</v>
      </c>
    </row>
    <row r="43" spans="1:17" x14ac:dyDescent="0.25">
      <c r="A43">
        <v>2025</v>
      </c>
      <c r="B43" s="5">
        <v>45748</v>
      </c>
      <c r="C43" s="5">
        <v>45838</v>
      </c>
      <c r="D43">
        <v>3000</v>
      </c>
      <c r="E43">
        <v>3300</v>
      </c>
      <c r="F43">
        <v>3341</v>
      </c>
      <c r="G43" t="str">
        <f>VLOOKUP(F43,[1]JUNIO!$O$11:$Y$66,6,0)</f>
        <v>SERVICIOS DE CAPACITACIÓN</v>
      </c>
      <c r="H43">
        <f>VLOOKUP($F43,[1]JUNIO!$O$11:$Y$66,7,0)</f>
        <v>5000</v>
      </c>
      <c r="I43" s="6">
        <f>VLOOKUP($F43,[1]JUNIO!$O$11:$Y$66,8,0)</f>
        <v>5000</v>
      </c>
      <c r="J43" s="6">
        <f>VLOOKUP($F43,[1]JUNIO!$O$11:$Y$66,9,0)</f>
        <v>4000</v>
      </c>
      <c r="K43" s="6">
        <f>VLOOKUP($F43,[1]JUNIO!$O$11:$Y$66,10,0)</f>
        <v>0</v>
      </c>
      <c r="L43" s="6">
        <f>VLOOKUP($F43,[1]JUNIO!$O$11:$Y$66,10,0)</f>
        <v>0</v>
      </c>
      <c r="M43" s="6">
        <f>VLOOKUP($F43,[1]JUNIO!$O$11:$Y$66,10,0)</f>
        <v>0</v>
      </c>
      <c r="N43" t="s">
        <v>51</v>
      </c>
      <c r="O43" s="7" t="s">
        <v>52</v>
      </c>
      <c r="P43" t="s">
        <v>53</v>
      </c>
      <c r="Q43" s="5">
        <v>45838</v>
      </c>
    </row>
    <row r="44" spans="1:17" x14ac:dyDescent="0.25">
      <c r="A44">
        <v>2025</v>
      </c>
      <c r="B44" s="5">
        <v>45748</v>
      </c>
      <c r="C44" s="5">
        <v>45838</v>
      </c>
      <c r="D44">
        <v>3000</v>
      </c>
      <c r="E44">
        <v>3300</v>
      </c>
      <c r="F44">
        <v>3361</v>
      </c>
      <c r="G44" t="str">
        <f>VLOOKUP(F44,[1]JUNIO!$O$11:$Y$66,6,0)</f>
        <v>SERVICIOS DE APOYO ADMINISTRATIVO Y FOTOCOPIADO</v>
      </c>
      <c r="H44">
        <f>VLOOKUP($F44,[1]JUNIO!$O$11:$Y$66,7,0)</f>
        <v>1045266</v>
      </c>
      <c r="I44" s="6">
        <f>VLOOKUP($F44,[1]JUNIO!$O$11:$Y$66,8,0)</f>
        <v>1045266</v>
      </c>
      <c r="J44" s="6">
        <f>VLOOKUP($F44,[1]JUNIO!$O$11:$Y$66,9,0)</f>
        <v>475130</v>
      </c>
      <c r="K44" s="6">
        <f>VLOOKUP($F44,[1]JUNIO!$O$11:$Y$66,10,0)</f>
        <v>238855.44</v>
      </c>
      <c r="L44" s="6">
        <f>VLOOKUP($F44,[1]JUNIO!$O$11:$Y$66,10,0)</f>
        <v>238855.44</v>
      </c>
      <c r="M44" s="6">
        <f>VLOOKUP($F44,[1]JUNIO!$O$11:$Y$66,10,0)</f>
        <v>238855.44</v>
      </c>
      <c r="N44" t="s">
        <v>51</v>
      </c>
      <c r="O44" s="7" t="s">
        <v>52</v>
      </c>
      <c r="P44" t="s">
        <v>53</v>
      </c>
      <c r="Q44" s="5">
        <v>45838</v>
      </c>
    </row>
    <row r="45" spans="1:17" x14ac:dyDescent="0.25">
      <c r="A45">
        <v>2025</v>
      </c>
      <c r="B45" s="5">
        <v>45748</v>
      </c>
      <c r="C45" s="5">
        <v>45838</v>
      </c>
      <c r="D45">
        <v>3000</v>
      </c>
      <c r="E45">
        <v>3300</v>
      </c>
      <c r="F45">
        <v>3381</v>
      </c>
      <c r="G45" t="str">
        <f>VLOOKUP(F45,[1]JUNIO!$O$11:$Y$66,6,0)</f>
        <v>SERVICIOS DE VIGILANCIA</v>
      </c>
      <c r="H45">
        <f>VLOOKUP($F45,[1]JUNIO!$O$11:$Y$66,7,0)</f>
        <v>3245828</v>
      </c>
      <c r="I45" s="6">
        <f>VLOOKUP($F45,[1]JUNIO!$O$11:$Y$66,8,0)</f>
        <v>3245828</v>
      </c>
      <c r="J45" s="6">
        <f>VLOOKUP($F45,[1]JUNIO!$O$11:$Y$66,9,0)</f>
        <v>1475385</v>
      </c>
      <c r="K45" s="6">
        <f>VLOOKUP($F45,[1]JUNIO!$O$11:$Y$66,10,0)</f>
        <v>1009945.67</v>
      </c>
      <c r="L45" s="6">
        <f>VLOOKUP($F45,[1]JUNIO!$O$11:$Y$66,10,0)</f>
        <v>1009945.67</v>
      </c>
      <c r="M45" s="6">
        <f>VLOOKUP($F45,[1]JUNIO!$O$11:$Y$66,10,0)</f>
        <v>1009945.67</v>
      </c>
      <c r="N45" t="s">
        <v>51</v>
      </c>
      <c r="O45" s="7" t="s">
        <v>52</v>
      </c>
      <c r="P45" t="s">
        <v>53</v>
      </c>
      <c r="Q45" s="5">
        <v>45838</v>
      </c>
    </row>
    <row r="46" spans="1:17" x14ac:dyDescent="0.25">
      <c r="A46">
        <v>2025</v>
      </c>
      <c r="B46" s="5">
        <v>45748</v>
      </c>
      <c r="C46" s="5">
        <v>45838</v>
      </c>
      <c r="D46">
        <v>3000</v>
      </c>
      <c r="E46">
        <v>3400</v>
      </c>
      <c r="F46">
        <v>3451</v>
      </c>
      <c r="G46" t="str">
        <f>VLOOKUP(F46,[1]JUNIO!$O$11:$Y$66,6,0)</f>
        <v>SEGUROS DE BIENES PATRIMONIALES</v>
      </c>
      <c r="H46">
        <f>VLOOKUP($F46,[1]JUNIO!$O$11:$Y$66,7,0)</f>
        <v>233550</v>
      </c>
      <c r="I46" s="6">
        <f>VLOOKUP($F46,[1]JUNIO!$O$11:$Y$66,8,0)</f>
        <v>233550</v>
      </c>
      <c r="J46" s="6">
        <f>VLOOKUP($F46,[1]JUNIO!$O$11:$Y$66,9,0)</f>
        <v>106165</v>
      </c>
      <c r="K46" s="6">
        <f>VLOOKUP($F46,[1]JUNIO!$O$11:$Y$66,10,0)</f>
        <v>17106.25</v>
      </c>
      <c r="L46" s="6">
        <f>VLOOKUP($F46,[1]JUNIO!$O$11:$Y$66,10,0)</f>
        <v>17106.25</v>
      </c>
      <c r="M46" s="6">
        <f>VLOOKUP($F46,[1]JUNIO!$O$11:$Y$66,10,0)</f>
        <v>17106.25</v>
      </c>
      <c r="N46" t="s">
        <v>51</v>
      </c>
      <c r="O46" s="7" t="s">
        <v>52</v>
      </c>
      <c r="P46" t="s">
        <v>53</v>
      </c>
      <c r="Q46" s="5">
        <v>45838</v>
      </c>
    </row>
    <row r="47" spans="1:17" x14ac:dyDescent="0.25">
      <c r="A47">
        <v>2025</v>
      </c>
      <c r="B47" s="5">
        <v>45748</v>
      </c>
      <c r="C47" s="5">
        <v>45838</v>
      </c>
      <c r="D47">
        <v>3000</v>
      </c>
      <c r="E47">
        <v>3500</v>
      </c>
      <c r="F47">
        <v>3511</v>
      </c>
      <c r="G47" t="str">
        <f>VLOOKUP(F47,[1]JUNIO!$O$11:$Y$66,6,0)</f>
        <v>CONSERVACIÓN Y MANTENIMIENTO MENOR DE INMUEBLE</v>
      </c>
      <c r="H47">
        <f>VLOOKUP($F47,[1]JUNIO!$O$11:$Y$66,7,0)</f>
        <v>4000000</v>
      </c>
      <c r="I47" s="6">
        <f>VLOOKUP($F47,[1]JUNIO!$O$11:$Y$66,8,0)</f>
        <v>2430000</v>
      </c>
      <c r="J47" s="6">
        <f>VLOOKUP($F47,[1]JUNIO!$O$11:$Y$66,9,0)</f>
        <v>2430000</v>
      </c>
      <c r="K47" s="6">
        <f>VLOOKUP($F47,[1]JUNIO!$O$11:$Y$66,10,0)</f>
        <v>48941.72</v>
      </c>
      <c r="L47" s="6">
        <f>VLOOKUP($F47,[1]JUNIO!$O$11:$Y$66,10,0)</f>
        <v>48941.72</v>
      </c>
      <c r="M47" s="6">
        <f>VLOOKUP($F47,[1]JUNIO!$O$11:$Y$66,10,0)</f>
        <v>48941.72</v>
      </c>
      <c r="N47" t="s">
        <v>51</v>
      </c>
      <c r="O47" s="7" t="s">
        <v>52</v>
      </c>
      <c r="P47" t="s">
        <v>53</v>
      </c>
      <c r="Q47" s="5">
        <v>45838</v>
      </c>
    </row>
    <row r="48" spans="1:17" x14ac:dyDescent="0.25">
      <c r="A48">
        <v>2025</v>
      </c>
      <c r="B48" s="5">
        <v>45748</v>
      </c>
      <c r="C48" s="5">
        <v>45838</v>
      </c>
      <c r="D48">
        <v>3000</v>
      </c>
      <c r="E48">
        <v>3500</v>
      </c>
      <c r="F48">
        <v>3531</v>
      </c>
      <c r="G48" t="str">
        <f>VLOOKUP(F48,[1]JUNIO!$O$11:$Y$66,6,0)</f>
        <v>INSTALACIÓN, REPARACIÓN Y MANTENIMIENTO DE EQUIPO DE CÓMPUTO Y TECNOLOGÍAS DE LA INFORMACIÓN</v>
      </c>
      <c r="H48">
        <f>VLOOKUP($F48,[1]JUNIO!$O$11:$Y$66,7,0)</f>
        <v>50000</v>
      </c>
      <c r="I48" s="6">
        <f>VLOOKUP($F48,[1]JUNIO!$O$11:$Y$66,8,0)</f>
        <v>50000</v>
      </c>
      <c r="J48" s="6">
        <f>VLOOKUP($F48,[1]JUNIO!$O$11:$Y$66,9,0)</f>
        <v>30000</v>
      </c>
      <c r="K48" s="6">
        <f>VLOOKUP($F48,[1]JUNIO!$O$11:$Y$66,10,0)</f>
        <v>0</v>
      </c>
      <c r="L48" s="6">
        <f>VLOOKUP($F48,[1]JUNIO!$O$11:$Y$66,10,0)</f>
        <v>0</v>
      </c>
      <c r="M48" s="6">
        <f>VLOOKUP($F48,[1]JUNIO!$O$11:$Y$66,10,0)</f>
        <v>0</v>
      </c>
      <c r="N48" t="s">
        <v>51</v>
      </c>
      <c r="O48" s="7" t="s">
        <v>52</v>
      </c>
      <c r="P48" t="s">
        <v>53</v>
      </c>
      <c r="Q48" s="5">
        <v>45838</v>
      </c>
    </row>
    <row r="49" spans="1:17" x14ac:dyDescent="0.25">
      <c r="A49">
        <v>2025</v>
      </c>
      <c r="B49" s="5">
        <v>45748</v>
      </c>
      <c r="C49" s="5">
        <v>45838</v>
      </c>
      <c r="D49">
        <v>3000</v>
      </c>
      <c r="E49">
        <v>3500</v>
      </c>
      <c r="F49">
        <v>3552</v>
      </c>
      <c r="G49" t="str">
        <f>VLOOKUP(F49,[1]JUNIO!$O$11:$Y$66,6,0)</f>
        <v>REPARACIÓN, MANTENIMIENTO Y CONSERVACIÓN DE EQUIPO DE TRANSPORTE DESTINADOS A SERVICIOS PÚBLICOSY OPERACIÓN DE PROGRAMAS PÚBLICOS</v>
      </c>
      <c r="H49">
        <f>VLOOKUP($F49,[1]JUNIO!$O$11:$Y$66,7,0)</f>
        <v>200000</v>
      </c>
      <c r="I49" s="6">
        <f>VLOOKUP($F49,[1]JUNIO!$O$11:$Y$66,8,0)</f>
        <v>200000</v>
      </c>
      <c r="J49" s="6">
        <f>VLOOKUP($F49,[1]JUNIO!$O$11:$Y$66,9,0)</f>
        <v>150000</v>
      </c>
      <c r="K49" s="6">
        <f>VLOOKUP($F49,[1]JUNIO!$O$11:$Y$66,10,0)</f>
        <v>124543.98</v>
      </c>
      <c r="L49" s="6">
        <f>VLOOKUP($F49,[1]JUNIO!$O$11:$Y$66,10,0)</f>
        <v>124543.98</v>
      </c>
      <c r="M49" s="6">
        <f>VLOOKUP($F49,[1]JUNIO!$O$11:$Y$66,10,0)</f>
        <v>124543.98</v>
      </c>
      <c r="N49" t="s">
        <v>51</v>
      </c>
      <c r="O49" s="7" t="s">
        <v>52</v>
      </c>
      <c r="P49" t="s">
        <v>53</v>
      </c>
      <c r="Q49" s="5">
        <v>45838</v>
      </c>
    </row>
    <row r="50" spans="1:17" x14ac:dyDescent="0.25">
      <c r="A50">
        <v>2025</v>
      </c>
      <c r="B50" s="5">
        <v>45748</v>
      </c>
      <c r="C50" s="5">
        <v>45838</v>
      </c>
      <c r="D50">
        <v>3000</v>
      </c>
      <c r="E50">
        <v>3500</v>
      </c>
      <c r="F50">
        <v>3571</v>
      </c>
      <c r="G50" t="str">
        <f>VLOOKUP(F50,[1]JUNIO!$O$11:$Y$66,6,0)</f>
        <v>INSTALACIÓN, REPARACIÓN Y MANTENIMIENTO DE MAQUINARIA, OTROS EQUIPOS Y HERRAMIENTA</v>
      </c>
      <c r="H50">
        <f>VLOOKUP($F50,[1]JUNIO!$O$11:$Y$66,7,0)</f>
        <v>50000</v>
      </c>
      <c r="I50" s="6">
        <f>VLOOKUP($F50,[1]JUNIO!$O$11:$Y$66,8,0)</f>
        <v>1450000</v>
      </c>
      <c r="J50" s="6">
        <f>VLOOKUP($F50,[1]JUNIO!$O$11:$Y$66,9,0)</f>
        <v>1430000</v>
      </c>
      <c r="K50" s="6">
        <f>VLOOKUP($F50,[1]JUNIO!$O$11:$Y$66,10,0)</f>
        <v>392191.07</v>
      </c>
      <c r="L50" s="6">
        <f>VLOOKUP($F50,[1]JUNIO!$O$11:$Y$66,10,0)</f>
        <v>392191.07</v>
      </c>
      <c r="M50" s="6">
        <f>VLOOKUP($F50,[1]JUNIO!$O$11:$Y$66,10,0)</f>
        <v>392191.07</v>
      </c>
      <c r="N50" t="s">
        <v>51</v>
      </c>
      <c r="O50" s="7" t="s">
        <v>52</v>
      </c>
      <c r="P50" t="s">
        <v>53</v>
      </c>
      <c r="Q50" s="5">
        <v>45838</v>
      </c>
    </row>
    <row r="51" spans="1:17" x14ac:dyDescent="0.25">
      <c r="A51">
        <v>2025</v>
      </c>
      <c r="B51" s="5">
        <v>45748</v>
      </c>
      <c r="C51" s="5">
        <v>45838</v>
      </c>
      <c r="D51">
        <v>3000</v>
      </c>
      <c r="E51">
        <v>3500</v>
      </c>
      <c r="F51">
        <v>3581</v>
      </c>
      <c r="G51" t="str">
        <f>VLOOKUP(F51,[1]JUNIO!$O$11:$Y$66,6,0)</f>
        <v>SERVICIO DE LIMPIEZA Y MANEJO DE DESECHOS</v>
      </c>
      <c r="H51">
        <f>VLOOKUP($F51,[1]JUNIO!$O$11:$Y$66,7,0)</f>
        <v>3050000</v>
      </c>
      <c r="I51" s="6">
        <f>VLOOKUP($F51,[1]JUNIO!$O$11:$Y$66,8,0)</f>
        <v>3050000</v>
      </c>
      <c r="J51" s="6">
        <f>VLOOKUP($F51,[1]JUNIO!$O$11:$Y$66,9,0)</f>
        <v>1500000</v>
      </c>
      <c r="K51" s="6">
        <f>VLOOKUP($F51,[1]JUNIO!$O$11:$Y$66,10,0)</f>
        <v>1240056.48</v>
      </c>
      <c r="L51" s="6">
        <f>VLOOKUP($F51,[1]JUNIO!$O$11:$Y$66,10,0)</f>
        <v>1240056.48</v>
      </c>
      <c r="M51" s="6">
        <f>VLOOKUP($F51,[1]JUNIO!$O$11:$Y$66,10,0)</f>
        <v>1240056.48</v>
      </c>
      <c r="N51" t="s">
        <v>51</v>
      </c>
      <c r="O51" s="7" t="s">
        <v>52</v>
      </c>
      <c r="P51" t="s">
        <v>53</v>
      </c>
      <c r="Q51" s="5">
        <v>45838</v>
      </c>
    </row>
    <row r="52" spans="1:17" x14ac:dyDescent="0.25">
      <c r="A52">
        <v>2025</v>
      </c>
      <c r="B52" s="5">
        <v>45748</v>
      </c>
      <c r="C52" s="5">
        <v>45838</v>
      </c>
      <c r="D52">
        <v>3000</v>
      </c>
      <c r="E52">
        <v>3500</v>
      </c>
      <c r="F52">
        <v>3591</v>
      </c>
      <c r="G52" t="str">
        <f>VLOOKUP(F52,[1]JUNIO!$O$11:$Y$66,6,0)</f>
        <v>SERVICIO DE JARDINERIA Y FUMIGACIÓN</v>
      </c>
      <c r="H52">
        <f>VLOOKUP($F52,[1]JUNIO!$O$11:$Y$66,7,0)</f>
        <v>200000</v>
      </c>
      <c r="I52" s="6">
        <f>VLOOKUP($F52,[1]JUNIO!$O$11:$Y$66,8,0)</f>
        <v>200000</v>
      </c>
      <c r="J52" s="6">
        <f>VLOOKUP($F52,[1]JUNIO!$O$11:$Y$66,9,0)</f>
        <v>150000</v>
      </c>
      <c r="K52" s="6">
        <f>VLOOKUP($F52,[1]JUNIO!$O$11:$Y$66,10,0)</f>
        <v>36656</v>
      </c>
      <c r="L52" s="6">
        <f>VLOOKUP($F52,[1]JUNIO!$O$11:$Y$66,10,0)</f>
        <v>36656</v>
      </c>
      <c r="M52" s="6">
        <f>VLOOKUP($F52,[1]JUNIO!$O$11:$Y$66,10,0)</f>
        <v>36656</v>
      </c>
      <c r="N52" t="s">
        <v>51</v>
      </c>
      <c r="O52" s="7" t="s">
        <v>52</v>
      </c>
      <c r="P52" t="s">
        <v>53</v>
      </c>
      <c r="Q52" s="5">
        <v>45838</v>
      </c>
    </row>
    <row r="53" spans="1:17" x14ac:dyDescent="0.25">
      <c r="A53">
        <v>2025</v>
      </c>
      <c r="B53" s="5">
        <v>45748</v>
      </c>
      <c r="C53" s="5">
        <v>45838</v>
      </c>
      <c r="D53">
        <v>3000</v>
      </c>
      <c r="E53">
        <v>3700</v>
      </c>
      <c r="F53">
        <v>3722</v>
      </c>
      <c r="G53" t="str">
        <f>VLOOKUP(F53,[1]JUNIO!$O$11:$Y$66,6,0)</f>
        <v>PASAJES TERRESTRES AL INTERIOR DE LA CIUDAD DE MÉXICO</v>
      </c>
      <c r="H53">
        <f>VLOOKUP($F53,[1]JUNIO!$O$11:$Y$66,7,0)</f>
        <v>820000</v>
      </c>
      <c r="I53" s="6">
        <f>VLOOKUP($F53,[1]JUNIO!$O$11:$Y$66,8,0)</f>
        <v>820000</v>
      </c>
      <c r="J53" s="6">
        <f>VLOOKUP($F53,[1]JUNIO!$O$11:$Y$66,9,0)</f>
        <v>375000</v>
      </c>
      <c r="K53" s="6">
        <f>VLOOKUP($F53,[1]JUNIO!$O$11:$Y$66,10,0)</f>
        <v>375000</v>
      </c>
      <c r="L53" s="6">
        <f>VLOOKUP($F53,[1]JUNIO!$O$11:$Y$66,10,0)</f>
        <v>375000</v>
      </c>
      <c r="M53" s="6">
        <f>VLOOKUP($F53,[1]JUNIO!$O$11:$Y$66,10,0)</f>
        <v>375000</v>
      </c>
      <c r="N53" t="s">
        <v>51</v>
      </c>
      <c r="O53" s="7" t="s">
        <v>52</v>
      </c>
      <c r="P53" t="s">
        <v>53</v>
      </c>
      <c r="Q53" s="5">
        <v>45838</v>
      </c>
    </row>
    <row r="54" spans="1:17" x14ac:dyDescent="0.25">
      <c r="A54">
        <v>2025</v>
      </c>
      <c r="B54" s="5">
        <v>45748</v>
      </c>
      <c r="C54" s="5">
        <v>45838</v>
      </c>
      <c r="D54">
        <v>3000</v>
      </c>
      <c r="E54">
        <v>3900</v>
      </c>
      <c r="F54">
        <v>3921</v>
      </c>
      <c r="G54" t="str">
        <f>VLOOKUP(F54,[1]JUNIO!$O$11:$Y$66,6,0)</f>
        <v>IMPUESTOS Y DERECHOS</v>
      </c>
      <c r="H54">
        <f>VLOOKUP($F54,[1]JUNIO!$O$11:$Y$66,7,0)</f>
        <v>88000</v>
      </c>
      <c r="I54" s="6">
        <f>VLOOKUP($F54,[1]JUNIO!$O$11:$Y$66,8,0)</f>
        <v>208000</v>
      </c>
      <c r="J54" s="6">
        <f>VLOOKUP($F54,[1]JUNIO!$O$11:$Y$66,9,0)</f>
        <v>173000</v>
      </c>
      <c r="K54" s="6">
        <f>VLOOKUP($F54,[1]JUNIO!$O$11:$Y$66,10,0)</f>
        <v>126102</v>
      </c>
      <c r="L54" s="6">
        <f>VLOOKUP($F54,[1]JUNIO!$O$11:$Y$66,10,0)</f>
        <v>126102</v>
      </c>
      <c r="M54" s="6">
        <f>VLOOKUP($F54,[1]JUNIO!$O$11:$Y$66,10,0)</f>
        <v>126102</v>
      </c>
      <c r="N54" t="s">
        <v>51</v>
      </c>
      <c r="O54" s="7" t="s">
        <v>52</v>
      </c>
      <c r="P54" t="s">
        <v>53</v>
      </c>
      <c r="Q54" s="5">
        <v>45838</v>
      </c>
    </row>
    <row r="55" spans="1:17" x14ac:dyDescent="0.25">
      <c r="A55">
        <v>2025</v>
      </c>
      <c r="B55" s="5">
        <v>45748</v>
      </c>
      <c r="C55" s="5">
        <v>45838</v>
      </c>
      <c r="D55">
        <v>3000</v>
      </c>
      <c r="E55">
        <v>3900</v>
      </c>
      <c r="F55">
        <v>3969</v>
      </c>
      <c r="G55" t="str">
        <f>VLOOKUP(F55,[1]JUNIO!$O$11:$Y$66,6,0)</f>
        <v>OTROS GASTOS POR RESPONSABILIDAD</v>
      </c>
      <c r="H55">
        <f>VLOOKUP($F55,[1]JUNIO!$O$11:$Y$66,7,0)</f>
        <v>8000</v>
      </c>
      <c r="I55" s="6">
        <f>VLOOKUP($F55,[1]JUNIO!$O$11:$Y$66,8,0)</f>
        <v>80000</v>
      </c>
      <c r="J55" s="6">
        <f>VLOOKUP($F55,[1]JUNIO!$O$11:$Y$66,9,0)</f>
        <v>76400</v>
      </c>
      <c r="K55" s="6">
        <f>VLOOKUP($F55,[1]JUNIO!$O$11:$Y$66,10,0)</f>
        <v>0</v>
      </c>
      <c r="L55" s="6">
        <f>VLOOKUP($F55,[1]JUNIO!$O$11:$Y$66,10,0)</f>
        <v>0</v>
      </c>
      <c r="M55" s="6">
        <f>VLOOKUP($F55,[1]JUNIO!$O$11:$Y$66,10,0)</f>
        <v>0</v>
      </c>
      <c r="N55" t="s">
        <v>51</v>
      </c>
      <c r="O55" s="7" t="s">
        <v>52</v>
      </c>
      <c r="P55" t="s">
        <v>53</v>
      </c>
      <c r="Q55" s="5">
        <v>45838</v>
      </c>
    </row>
    <row r="56" spans="1:17" x14ac:dyDescent="0.25">
      <c r="A56">
        <v>2025</v>
      </c>
      <c r="B56" s="5">
        <v>45748</v>
      </c>
      <c r="C56" s="5">
        <v>45838</v>
      </c>
      <c r="D56">
        <v>7000</v>
      </c>
      <c r="E56">
        <v>3900</v>
      </c>
      <c r="F56">
        <v>3981</v>
      </c>
      <c r="G56" t="str">
        <f>VLOOKUP(F56,[1]JUNIO!$O$11:$Y$66,6,0)</f>
        <v>IMPUESTOS SOBRE NÓMINA</v>
      </c>
      <c r="H56">
        <f>VLOOKUP($F56,[1]JUNIO!$O$11:$Y$66,7,0)</f>
        <v>2172871</v>
      </c>
      <c r="I56" s="6">
        <f>VLOOKUP($F56,[1]JUNIO!$O$11:$Y$66,8,0)</f>
        <v>2172871</v>
      </c>
      <c r="J56" s="6">
        <f>VLOOKUP($F56,[1]JUNIO!$O$11:$Y$66,9,0)</f>
        <v>1086450</v>
      </c>
      <c r="K56" s="6">
        <f>VLOOKUP($F56,[1]JUNIO!$O$11:$Y$66,10,0)</f>
        <v>784809.64</v>
      </c>
      <c r="L56" s="6">
        <f>VLOOKUP($F56,[1]JUNIO!$O$11:$Y$66,10,0)</f>
        <v>784809.64</v>
      </c>
      <c r="M56" s="6">
        <f>VLOOKUP($F56,[1]JUNIO!$O$11:$Y$66,10,0)</f>
        <v>784809.64</v>
      </c>
      <c r="N56" t="s">
        <v>51</v>
      </c>
      <c r="O56" s="7" t="s">
        <v>52</v>
      </c>
      <c r="P56" t="s">
        <v>53</v>
      </c>
      <c r="Q56" s="5">
        <v>45838</v>
      </c>
    </row>
    <row r="57" spans="1:17" x14ac:dyDescent="0.25">
      <c r="A57">
        <v>2025</v>
      </c>
      <c r="B57" s="5">
        <v>45748</v>
      </c>
      <c r="C57" s="5">
        <v>45838</v>
      </c>
      <c r="D57">
        <v>7000</v>
      </c>
      <c r="E57">
        <v>3900</v>
      </c>
      <c r="F57">
        <v>3982</v>
      </c>
      <c r="G57" t="str">
        <f>VLOOKUP(F57,[1]JUNIO!$O$11:$Y$66,6,0)</f>
        <v>OTROS IMPUESTOS DERIVADOS DE UNA RELACIÓN LABORAL</v>
      </c>
      <c r="H57">
        <f>VLOOKUP($F57,[1]JUNIO!$O$11:$Y$66,7,0)</f>
        <v>1504188</v>
      </c>
      <c r="I57" s="6">
        <f>VLOOKUP($F57,[1]JUNIO!$O$11:$Y$66,8,0)</f>
        <v>1504188</v>
      </c>
      <c r="J57" s="6">
        <f>VLOOKUP($F57,[1]JUNIO!$O$11:$Y$66,9,0)</f>
        <v>752094</v>
      </c>
      <c r="K57" s="6">
        <f>VLOOKUP($F57,[1]JUNIO!$O$11:$Y$66,10,0)</f>
        <v>11593.58</v>
      </c>
      <c r="L57" s="6">
        <f>VLOOKUP($F57,[1]JUNIO!$O$11:$Y$66,10,0)</f>
        <v>11593.58</v>
      </c>
      <c r="M57" s="6">
        <f>VLOOKUP($F57,[1]JUNIO!$O$11:$Y$66,10,0)</f>
        <v>11593.58</v>
      </c>
      <c r="N57" t="s">
        <v>51</v>
      </c>
      <c r="O57" s="7" t="s">
        <v>52</v>
      </c>
      <c r="P57" t="s">
        <v>53</v>
      </c>
      <c r="Q57" s="5">
        <v>45838</v>
      </c>
    </row>
    <row r="58" spans="1:17" x14ac:dyDescent="0.25">
      <c r="A58">
        <v>2025</v>
      </c>
      <c r="B58" s="5">
        <v>45748</v>
      </c>
      <c r="C58" s="5">
        <v>45838</v>
      </c>
      <c r="D58">
        <v>7000</v>
      </c>
      <c r="E58">
        <v>7900</v>
      </c>
      <c r="F58">
        <v>7921</v>
      </c>
      <c r="G58" t="str">
        <f>VLOOKUP(F58,[1]JUNIO!$O$11:$Y$66,6,0)</f>
        <v>CONTINGENCIAS SOCIOECONÓMICAS</v>
      </c>
      <c r="H58">
        <f>VLOOKUP($F58,[1]JUNIO!$O$11:$Y$66,7,0)</f>
        <v>2000</v>
      </c>
      <c r="I58" s="6">
        <f>VLOOKUP($F58,[1]JUNIO!$O$11:$Y$66,8,0)</f>
        <v>2000</v>
      </c>
      <c r="J58" s="6">
        <f>VLOOKUP($F58,[1]JUNIO!$O$11:$Y$66,9,0)</f>
        <v>2000</v>
      </c>
      <c r="K58" s="6">
        <f>VLOOKUP($F58,[1]JUNIO!$O$11:$Y$66,10,0)</f>
        <v>0</v>
      </c>
      <c r="L58" s="6">
        <f>VLOOKUP($F58,[1]JUNIO!$O$11:$Y$66,10,0)</f>
        <v>0</v>
      </c>
      <c r="M58" s="6">
        <f>VLOOKUP($F58,[1]JUNIO!$O$11:$Y$66,10,0)</f>
        <v>0</v>
      </c>
      <c r="N58" t="s">
        <v>51</v>
      </c>
      <c r="O58" s="7" t="s">
        <v>52</v>
      </c>
      <c r="P58" t="s">
        <v>53</v>
      </c>
      <c r="Q58" s="5">
        <v>45838</v>
      </c>
    </row>
    <row r="59" spans="1:17" x14ac:dyDescent="0.25">
      <c r="A59">
        <v>2025</v>
      </c>
      <c r="B59" s="5">
        <v>45748</v>
      </c>
      <c r="C59" s="5">
        <v>45838</v>
      </c>
      <c r="D59">
        <v>7000</v>
      </c>
      <c r="E59">
        <v>7900</v>
      </c>
      <c r="F59">
        <v>7999</v>
      </c>
      <c r="G59" t="str">
        <f>VLOOKUP(F59,[1]JUNIO!$O$11:$Y$66,6,0)</f>
        <v>OTRAS EROGACIONES ESPECIALES</v>
      </c>
      <c r="H59">
        <f>VLOOKUP($F59,[1]JUNIO!$O$11:$Y$66,7,0)</f>
        <v>500</v>
      </c>
      <c r="I59" s="6">
        <f>VLOOKUP($F59,[1]JUNIO!$O$11:$Y$66,8,0)</f>
        <v>500</v>
      </c>
      <c r="J59" s="6">
        <f>VLOOKUP($F59,[1]JUNIO!$O$11:$Y$66,9,0)</f>
        <v>400</v>
      </c>
      <c r="K59" s="6">
        <f>VLOOKUP($F59,[1]JUNIO!$O$11:$Y$66,10,0)</f>
        <v>0</v>
      </c>
      <c r="L59" s="6">
        <f>VLOOKUP($F59,[1]JUNIO!$O$11:$Y$66,10,0)</f>
        <v>0</v>
      </c>
      <c r="M59" s="6">
        <f>VLOOKUP($F59,[1]JUNIO!$O$11:$Y$66,10,0)</f>
        <v>0</v>
      </c>
      <c r="N59" t="s">
        <v>51</v>
      </c>
      <c r="O59" s="7" t="s">
        <v>52</v>
      </c>
      <c r="P59" t="s">
        <v>53</v>
      </c>
      <c r="Q59" s="5">
        <v>45838</v>
      </c>
    </row>
    <row r="60" spans="1:17" x14ac:dyDescent="0.25">
      <c r="A60">
        <v>2025</v>
      </c>
      <c r="B60" s="5">
        <v>45748</v>
      </c>
      <c r="C60" s="5">
        <v>45838</v>
      </c>
      <c r="D60">
        <v>7000</v>
      </c>
      <c r="E60">
        <v>7900</v>
      </c>
      <c r="F60">
        <v>7999</v>
      </c>
      <c r="G60" t="str">
        <f>VLOOKUP(F60,[1]JUNIO!$O$11:$Y$66,6,0)</f>
        <v>OTRAS EROGACIONES ESPECIALES</v>
      </c>
      <c r="H60">
        <f>VLOOKUP($F60,[1]JUNIO!$O$11:$Y$66,7,0)</f>
        <v>500</v>
      </c>
      <c r="I60" s="6">
        <f>VLOOKUP($F60,[1]JUNIO!$O$11:$Y$66,8,0)</f>
        <v>500</v>
      </c>
      <c r="J60" s="6">
        <f>VLOOKUP($F60,[1]JUNIO!$O$11:$Y$66,9,0)</f>
        <v>400</v>
      </c>
      <c r="K60" s="6">
        <f>VLOOKUP($F60,[1]JUNIO!$O$11:$Y$66,10,0)</f>
        <v>0</v>
      </c>
      <c r="L60" s="6">
        <f>VLOOKUP($F60,[1]JUNIO!$O$11:$Y$66,10,0)</f>
        <v>0</v>
      </c>
      <c r="M60" s="6">
        <f>VLOOKUP($F60,[1]JUNIO!$O$11:$Y$66,10,0)</f>
        <v>0</v>
      </c>
      <c r="N60" t="s">
        <v>51</v>
      </c>
      <c r="O60" s="7" t="s">
        <v>52</v>
      </c>
      <c r="P60" t="s">
        <v>53</v>
      </c>
      <c r="Q60" s="5">
        <v>45838</v>
      </c>
    </row>
  </sheetData>
  <mergeCells count="7">
    <mergeCell ref="A6:R6"/>
    <mergeCell ref="A2:C2"/>
    <mergeCell ref="D2:F2"/>
    <mergeCell ref="G2:I2"/>
    <mergeCell ref="A3:C3"/>
    <mergeCell ref="D3:F3"/>
    <mergeCell ref="G3:I3"/>
  </mergeCells>
  <hyperlinks>
    <hyperlink ref="O8" r:id="rId1" xr:uid="{096B58EE-EEA4-4F9B-B55A-025483EA4DD0}"/>
    <hyperlink ref="O9:O58" r:id="rId2" display="https://transparencia.cdmx.gob.mx/storage/app/uploads/public/686/ecd/3a4/686ecd3a4dfde864011439.pdf" xr:uid="{29A4CA41-AC45-4BD3-941F-6EC59C40FF33}"/>
    <hyperlink ref="O59" r:id="rId3" xr:uid="{608D3E80-5C86-4191-965C-0D1A1E1DBD8A}"/>
    <hyperlink ref="O60" r:id="rId4" xr:uid="{EF532FD3-E42B-4848-9634-492B8DB5E1E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Soporte_DEAF</cp:lastModifiedBy>
  <dcterms:created xsi:type="dcterms:W3CDTF">2025-06-24T18:22:41Z</dcterms:created>
  <dcterms:modified xsi:type="dcterms:W3CDTF">2025-07-10T20:33:51Z</dcterms:modified>
</cp:coreProperties>
</file>